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501" i="1" l="1"/>
  <c r="J501" i="1"/>
  <c r="K500" i="1"/>
  <c r="K499" i="1"/>
  <c r="J499" i="1"/>
  <c r="K498" i="1"/>
  <c r="J498" i="1"/>
  <c r="K497" i="1"/>
  <c r="J497" i="1"/>
  <c r="K496" i="1"/>
  <c r="J496" i="1"/>
  <c r="K495" i="1"/>
  <c r="J495" i="1"/>
  <c r="K494" i="1"/>
  <c r="J494" i="1"/>
  <c r="K487" i="1"/>
  <c r="K488" i="1" s="1"/>
  <c r="D214" i="1" s="1"/>
  <c r="J488" i="1"/>
  <c r="K480" i="1"/>
  <c r="K481" i="1" s="1"/>
  <c r="J481" i="1"/>
  <c r="K473" i="1"/>
  <c r="J473" i="1"/>
  <c r="K472" i="1"/>
  <c r="J472" i="1"/>
  <c r="K471" i="1"/>
  <c r="J471" i="1"/>
  <c r="K470" i="1"/>
  <c r="J470" i="1"/>
  <c r="K469" i="1"/>
  <c r="J469" i="1"/>
  <c r="J462" i="1"/>
  <c r="K461" i="1"/>
  <c r="K463" i="1" s="1"/>
  <c r="J461" i="1"/>
  <c r="K454" i="1"/>
  <c r="J454" i="1"/>
  <c r="K453" i="1"/>
  <c r="J453" i="1"/>
  <c r="K452" i="1"/>
  <c r="K451" i="1"/>
  <c r="K450" i="1"/>
  <c r="J450" i="1"/>
  <c r="K449" i="1"/>
  <c r="K448" i="1"/>
  <c r="J448" i="1"/>
  <c r="K447" i="1"/>
  <c r="J447" i="1"/>
  <c r="K446" i="1"/>
  <c r="J446" i="1"/>
  <c r="K445" i="1"/>
  <c r="J445" i="1"/>
  <c r="K444" i="1"/>
  <c r="K443" i="1"/>
  <c r="J443" i="1"/>
  <c r="J437" i="1"/>
  <c r="K436" i="1"/>
  <c r="K435" i="1"/>
  <c r="K428" i="1"/>
  <c r="K427" i="1"/>
  <c r="K426" i="1"/>
  <c r="J426" i="1"/>
  <c r="K425" i="1"/>
  <c r="J425" i="1"/>
  <c r="K418" i="1"/>
  <c r="J418" i="1"/>
  <c r="K417" i="1"/>
  <c r="J417" i="1"/>
  <c r="K416" i="1"/>
  <c r="J416" i="1"/>
  <c r="K415" i="1"/>
  <c r="J415" i="1"/>
  <c r="K414" i="1"/>
  <c r="K413" i="1"/>
  <c r="J413" i="1"/>
  <c r="K412" i="1"/>
  <c r="J412" i="1"/>
  <c r="K411" i="1"/>
  <c r="J411" i="1"/>
  <c r="K410" i="1"/>
  <c r="J410" i="1"/>
  <c r="K409" i="1"/>
  <c r="J409" i="1"/>
  <c r="K402" i="1"/>
  <c r="J402" i="1"/>
  <c r="K401" i="1"/>
  <c r="J401" i="1"/>
  <c r="K400" i="1"/>
  <c r="J400" i="1"/>
  <c r="K399" i="1"/>
  <c r="J399" i="1"/>
  <c r="K398" i="1"/>
  <c r="K397" i="1"/>
  <c r="J397" i="1"/>
  <c r="K396" i="1"/>
  <c r="J396" i="1"/>
  <c r="K395" i="1"/>
  <c r="J395" i="1"/>
  <c r="J394" i="1"/>
  <c r="K393" i="1"/>
  <c r="J393" i="1"/>
  <c r="J386" i="1"/>
  <c r="J385" i="1"/>
  <c r="K384" i="1"/>
  <c r="J384" i="1"/>
  <c r="J383" i="1"/>
  <c r="K382" i="1"/>
  <c r="J382" i="1"/>
  <c r="K381" i="1"/>
  <c r="J381" i="1"/>
  <c r="K380" i="1"/>
  <c r="J380" i="1"/>
  <c r="K379" i="1"/>
  <c r="J379" i="1"/>
  <c r="K378" i="1"/>
  <c r="J378" i="1"/>
  <c r="K377" i="1"/>
  <c r="J377" i="1"/>
  <c r="K376" i="1"/>
  <c r="J376" i="1"/>
  <c r="J375" i="1"/>
  <c r="K368" i="1"/>
  <c r="J368" i="1"/>
  <c r="K367" i="1"/>
  <c r="J367" i="1"/>
  <c r="K366" i="1"/>
  <c r="J366" i="1"/>
  <c r="K365" i="1"/>
  <c r="J365" i="1"/>
  <c r="J364" i="1"/>
  <c r="K357" i="1"/>
  <c r="J357" i="1"/>
  <c r="J356" i="1"/>
  <c r="K355" i="1"/>
  <c r="J355" i="1"/>
  <c r="J354" i="1"/>
  <c r="K353" i="1"/>
  <c r="J353" i="1"/>
  <c r="K352" i="1"/>
  <c r="J352" i="1"/>
  <c r="K351" i="1"/>
  <c r="J351" i="1"/>
  <c r="K350" i="1"/>
  <c r="J350" i="1"/>
  <c r="K349" i="1"/>
  <c r="J349" i="1"/>
  <c r="K348" i="1"/>
  <c r="J348" i="1"/>
  <c r="K347" i="1"/>
  <c r="J347" i="1"/>
  <c r="K346" i="1"/>
  <c r="J346" i="1"/>
  <c r="K345" i="1"/>
  <c r="J345" i="1"/>
  <c r="K339" i="1"/>
  <c r="D202" i="1" s="1"/>
  <c r="J339" i="1"/>
  <c r="C202" i="1" s="1"/>
  <c r="J338" i="1"/>
  <c r="J337" i="1"/>
  <c r="K336" i="1"/>
  <c r="J336" i="1"/>
  <c r="K335" i="1"/>
  <c r="J335" i="1"/>
  <c r="K334" i="1"/>
  <c r="K333" i="1"/>
  <c r="J333" i="1"/>
  <c r="K332" i="1"/>
  <c r="J332" i="1"/>
  <c r="K331" i="1"/>
  <c r="J331" i="1"/>
  <c r="K330" i="1"/>
  <c r="J330" i="1"/>
  <c r="K329" i="1"/>
  <c r="J329" i="1"/>
  <c r="K328" i="1"/>
  <c r="K327" i="1"/>
  <c r="J327" i="1"/>
  <c r="K326" i="1"/>
  <c r="J325" i="1"/>
  <c r="K324" i="1"/>
  <c r="J324" i="1"/>
  <c r="K323" i="1"/>
  <c r="J323" i="1"/>
  <c r="K322" i="1"/>
  <c r="K321" i="1"/>
  <c r="J321" i="1"/>
  <c r="K320" i="1"/>
  <c r="J320" i="1"/>
  <c r="J319" i="1"/>
  <c r="K318" i="1"/>
  <c r="J318" i="1"/>
  <c r="K317" i="1"/>
  <c r="J317" i="1"/>
  <c r="K316" i="1"/>
  <c r="K315" i="1"/>
  <c r="J315" i="1"/>
  <c r="K314" i="1"/>
  <c r="J314" i="1"/>
  <c r="K313" i="1"/>
  <c r="J313" i="1"/>
  <c r="K312" i="1"/>
  <c r="J312" i="1"/>
  <c r="K311" i="1"/>
  <c r="J311" i="1"/>
  <c r="K310" i="1"/>
  <c r="K303" i="1"/>
  <c r="J303" i="1"/>
  <c r="K302" i="1"/>
  <c r="J302" i="1"/>
  <c r="K301" i="1"/>
  <c r="J300" i="1"/>
  <c r="K293" i="1"/>
  <c r="J293" i="1"/>
  <c r="K292" i="1"/>
  <c r="J292" i="1"/>
  <c r="K291" i="1"/>
  <c r="K290" i="1"/>
  <c r="J290" i="1"/>
  <c r="J289" i="1"/>
  <c r="K288" i="1"/>
  <c r="J288" i="1"/>
  <c r="K287" i="1"/>
  <c r="J287" i="1"/>
  <c r="J286" i="1"/>
  <c r="K285" i="1"/>
  <c r="J285" i="1"/>
  <c r="K278" i="1"/>
  <c r="J278" i="1"/>
  <c r="K277" i="1"/>
  <c r="K276" i="1"/>
  <c r="K269" i="1"/>
  <c r="J269" i="1"/>
  <c r="K268" i="1"/>
  <c r="K267" i="1"/>
  <c r="J267" i="1"/>
  <c r="K266" i="1"/>
  <c r="J266" i="1"/>
  <c r="K265" i="1"/>
  <c r="J265" i="1"/>
  <c r="K264" i="1"/>
  <c r="J264" i="1"/>
  <c r="K257" i="1"/>
  <c r="J257" i="1"/>
  <c r="K256" i="1"/>
  <c r="J256" i="1"/>
  <c r="K255" i="1"/>
  <c r="J255" i="1"/>
  <c r="K254" i="1"/>
  <c r="K247" i="1"/>
  <c r="K246" i="1"/>
  <c r="J246" i="1"/>
  <c r="K245" i="1"/>
  <c r="J245" i="1"/>
  <c r="K244" i="1"/>
  <c r="J244" i="1"/>
  <c r="J243" i="1"/>
  <c r="K242" i="1"/>
  <c r="J242" i="1"/>
  <c r="K241" i="1"/>
  <c r="J241" i="1"/>
  <c r="K240" i="1"/>
  <c r="J240" i="1"/>
  <c r="K239" i="1"/>
  <c r="J239" i="1"/>
  <c r="K238" i="1"/>
  <c r="J238" i="1"/>
  <c r="K237" i="1"/>
  <c r="J237" i="1"/>
  <c r="K230" i="1"/>
  <c r="K229" i="1"/>
  <c r="J229" i="1"/>
  <c r="K228" i="1"/>
  <c r="J228" i="1"/>
  <c r="K227" i="1"/>
  <c r="K226" i="1"/>
  <c r="J226" i="1"/>
  <c r="K225" i="1"/>
  <c r="J225" i="1"/>
  <c r="J224" i="1"/>
  <c r="K223" i="1"/>
  <c r="J223" i="1"/>
  <c r="N215" i="1"/>
  <c r="I215" i="1"/>
  <c r="J215" i="1" s="1"/>
  <c r="N214" i="1"/>
  <c r="I214" i="1"/>
  <c r="J214" i="1" s="1"/>
  <c r="N213" i="1"/>
  <c r="I213" i="1"/>
  <c r="J213" i="1" s="1"/>
  <c r="N212" i="1"/>
  <c r="I212" i="1"/>
  <c r="J212" i="1" s="1"/>
  <c r="N211" i="1"/>
  <c r="I211" i="1"/>
  <c r="J211" i="1" s="1"/>
  <c r="N210" i="1"/>
  <c r="I210" i="1"/>
  <c r="J210" i="1" s="1"/>
  <c r="N209" i="1"/>
  <c r="I209" i="1"/>
  <c r="J209" i="1" s="1"/>
  <c r="N208" i="1"/>
  <c r="I208" i="1"/>
  <c r="J208" i="1" s="1"/>
  <c r="N207" i="1"/>
  <c r="I207" i="1"/>
  <c r="J207" i="1" s="1"/>
  <c r="N206" i="1"/>
  <c r="I206" i="1"/>
  <c r="J206" i="1" s="1"/>
  <c r="N205" i="1"/>
  <c r="I205" i="1"/>
  <c r="J205" i="1" s="1"/>
  <c r="N204" i="1"/>
  <c r="I204" i="1"/>
  <c r="J204" i="1" s="1"/>
  <c r="N203" i="1"/>
  <c r="I203" i="1"/>
  <c r="J203" i="1" s="1"/>
  <c r="N202" i="1"/>
  <c r="I202" i="1"/>
  <c r="J202" i="1" s="1"/>
  <c r="N201" i="1"/>
  <c r="I201" i="1"/>
  <c r="J201" i="1" s="1"/>
  <c r="N200" i="1"/>
  <c r="I200" i="1"/>
  <c r="J200" i="1" s="1"/>
  <c r="N199" i="1"/>
  <c r="I199" i="1"/>
  <c r="J199" i="1" s="1"/>
  <c r="N198" i="1"/>
  <c r="I198" i="1"/>
  <c r="J198" i="1" s="1"/>
  <c r="N197" i="1"/>
  <c r="I197" i="1"/>
  <c r="J197" i="1" s="1"/>
  <c r="N196" i="1"/>
  <c r="I196" i="1"/>
  <c r="J196" i="1" s="1"/>
  <c r="N195" i="1"/>
  <c r="I195" i="1"/>
  <c r="J195" i="1" s="1"/>
  <c r="J186" i="1"/>
  <c r="I186" i="1"/>
  <c r="J185" i="1"/>
  <c r="J184" i="1"/>
  <c r="J183" i="1"/>
  <c r="J181" i="1"/>
  <c r="I181" i="1"/>
  <c r="J180" i="1"/>
  <c r="I179" i="1"/>
  <c r="J178" i="1"/>
  <c r="I178" i="1"/>
  <c r="J177" i="1"/>
  <c r="J176" i="1"/>
  <c r="I176" i="1"/>
  <c r="J175" i="1"/>
  <c r="I175" i="1"/>
  <c r="J174" i="1"/>
  <c r="J173" i="1"/>
  <c r="J172" i="1"/>
  <c r="I172" i="1"/>
  <c r="J171" i="1"/>
  <c r="J170" i="1"/>
  <c r="J169" i="1"/>
  <c r="I169" i="1"/>
  <c r="J168" i="1"/>
  <c r="I168" i="1"/>
  <c r="J167" i="1"/>
  <c r="J166" i="1"/>
  <c r="J165" i="1"/>
  <c r="I165" i="1"/>
  <c r="J164" i="1"/>
  <c r="J163" i="1"/>
  <c r="J162" i="1"/>
  <c r="J161" i="1"/>
  <c r="I161" i="1"/>
  <c r="J160" i="1"/>
  <c r="J159" i="1"/>
  <c r="J158" i="1"/>
  <c r="I158" i="1"/>
  <c r="J157" i="1"/>
  <c r="J156" i="1"/>
  <c r="J155" i="1"/>
  <c r="J154" i="1"/>
  <c r="J153" i="1"/>
  <c r="I153" i="1"/>
  <c r="J152" i="1"/>
  <c r="I152" i="1"/>
  <c r="J151" i="1"/>
  <c r="I151" i="1"/>
  <c r="J150" i="1"/>
  <c r="J149" i="1"/>
  <c r="I149" i="1"/>
  <c r="J148" i="1"/>
  <c r="I148" i="1"/>
  <c r="J147" i="1"/>
  <c r="K147" i="1" s="1"/>
  <c r="J146" i="1"/>
  <c r="I146" i="1"/>
  <c r="I145" i="1"/>
  <c r="J144" i="1"/>
  <c r="K144" i="1" s="1"/>
  <c r="J143" i="1"/>
  <c r="I142" i="1"/>
  <c r="J141" i="1"/>
  <c r="K141" i="1" s="1"/>
  <c r="J140" i="1"/>
  <c r="K140" i="1" s="1"/>
  <c r="J139" i="1"/>
  <c r="K139" i="1" s="1"/>
  <c r="J138" i="1"/>
  <c r="K138" i="1" s="1"/>
  <c r="J137" i="1"/>
  <c r="I137" i="1"/>
  <c r="J136" i="1"/>
  <c r="K136" i="1" s="1"/>
  <c r="J135" i="1"/>
  <c r="K135" i="1" s="1"/>
  <c r="J134" i="1"/>
  <c r="K134" i="1" s="1"/>
  <c r="O127" i="1"/>
  <c r="O126" i="1"/>
  <c r="J126" i="1"/>
  <c r="I126" i="1"/>
  <c r="D126" i="1"/>
  <c r="C126" i="1"/>
  <c r="O125" i="1"/>
  <c r="J125" i="1"/>
  <c r="I125" i="1"/>
  <c r="D125" i="1"/>
  <c r="C125" i="1"/>
  <c r="O124" i="1"/>
  <c r="J124" i="1"/>
  <c r="D124" i="1"/>
  <c r="E124" i="1" s="1"/>
  <c r="O123" i="1"/>
  <c r="J123" i="1"/>
  <c r="I123" i="1"/>
  <c r="D123" i="1"/>
  <c r="C123" i="1"/>
  <c r="O122" i="1"/>
  <c r="J122" i="1"/>
  <c r="I122" i="1"/>
  <c r="D122" i="1"/>
  <c r="C122" i="1"/>
  <c r="O121" i="1"/>
  <c r="J121" i="1"/>
  <c r="I121" i="1"/>
  <c r="D121" i="1"/>
  <c r="C121" i="1"/>
  <c r="O120" i="1"/>
  <c r="J120" i="1"/>
  <c r="I120" i="1"/>
  <c r="D120" i="1"/>
  <c r="C120" i="1"/>
  <c r="O119" i="1"/>
  <c r="J119" i="1"/>
  <c r="I119" i="1"/>
  <c r="D119" i="1"/>
  <c r="F119" i="1" s="1"/>
  <c r="O118" i="1"/>
  <c r="J118" i="1"/>
  <c r="I118" i="1"/>
  <c r="D118" i="1"/>
  <c r="C118" i="1"/>
  <c r="O117" i="1"/>
  <c r="J117" i="1"/>
  <c r="I117" i="1"/>
  <c r="D117" i="1"/>
  <c r="C117" i="1"/>
  <c r="O116" i="1"/>
  <c r="J116" i="1"/>
  <c r="I116" i="1"/>
  <c r="D116" i="1"/>
  <c r="C116" i="1"/>
  <c r="O115" i="1"/>
  <c r="J115" i="1"/>
  <c r="I115" i="1"/>
  <c r="D115" i="1"/>
  <c r="C115" i="1"/>
  <c r="O114" i="1"/>
  <c r="J114" i="1"/>
  <c r="I114" i="1"/>
  <c r="D114" i="1"/>
  <c r="C114" i="1"/>
  <c r="O113" i="1"/>
  <c r="J113" i="1"/>
  <c r="I113" i="1"/>
  <c r="D113" i="1"/>
  <c r="C113" i="1"/>
  <c r="O112" i="1"/>
  <c r="J112" i="1"/>
  <c r="I112" i="1"/>
  <c r="D112" i="1"/>
  <c r="C112" i="1"/>
  <c r="O111" i="1"/>
  <c r="N111" i="1"/>
  <c r="J111" i="1"/>
  <c r="I111" i="1"/>
  <c r="F111" i="1"/>
  <c r="O110" i="1"/>
  <c r="J110" i="1"/>
  <c r="I110" i="1"/>
  <c r="D110" i="1"/>
  <c r="C110" i="1"/>
  <c r="O109" i="1"/>
  <c r="J109" i="1"/>
  <c r="I109" i="1"/>
  <c r="D109" i="1"/>
  <c r="C109" i="1"/>
  <c r="O108" i="1"/>
  <c r="J108" i="1"/>
  <c r="I108" i="1"/>
  <c r="D108" i="1"/>
  <c r="C108" i="1"/>
  <c r="G99" i="1"/>
  <c r="J99" i="1" s="1"/>
  <c r="G98" i="1"/>
  <c r="D98" i="1"/>
  <c r="G97" i="1"/>
  <c r="D97" i="1"/>
  <c r="G96" i="1"/>
  <c r="J96" i="1" s="1"/>
  <c r="G95" i="1"/>
  <c r="D95" i="1"/>
  <c r="G94" i="1"/>
  <c r="D94" i="1"/>
  <c r="G93" i="1"/>
  <c r="D93" i="1"/>
  <c r="G92" i="1"/>
  <c r="D92" i="1"/>
  <c r="G91" i="1"/>
  <c r="D91" i="1"/>
  <c r="G90" i="1"/>
  <c r="D90" i="1"/>
  <c r="G89" i="1"/>
  <c r="D89" i="1"/>
  <c r="G88" i="1"/>
  <c r="D88" i="1"/>
  <c r="G87" i="1"/>
  <c r="D87" i="1"/>
  <c r="K79" i="1"/>
  <c r="K34" i="1"/>
  <c r="C15" i="1"/>
  <c r="F13" i="1"/>
  <c r="C13" i="1"/>
  <c r="F12" i="1"/>
  <c r="C12" i="1"/>
  <c r="F11" i="1"/>
  <c r="C11" i="1"/>
  <c r="F10" i="1"/>
  <c r="C10" i="1"/>
  <c r="J463" i="1" l="1"/>
  <c r="K387" i="1"/>
  <c r="D205" i="1" s="1"/>
  <c r="K403" i="1"/>
  <c r="D206" i="1" s="1"/>
  <c r="K419" i="1"/>
  <c r="D207" i="1" s="1"/>
  <c r="K429" i="1"/>
  <c r="D208" i="1" s="1"/>
  <c r="J455" i="1"/>
  <c r="C210" i="1" s="1"/>
  <c r="N216" i="1"/>
  <c r="J358" i="1"/>
  <c r="C203" i="1" s="1"/>
  <c r="J369" i="1"/>
  <c r="C204" i="1" s="1"/>
  <c r="J387" i="1"/>
  <c r="B372" i="1" s="1"/>
  <c r="J279" i="1"/>
  <c r="C199" i="1" s="1"/>
  <c r="J294" i="1"/>
  <c r="C200" i="1" s="1"/>
  <c r="J304" i="1"/>
  <c r="C201" i="1" s="1"/>
  <c r="B307" i="1"/>
  <c r="K304" i="1"/>
  <c r="D201" i="1" s="1"/>
  <c r="K161" i="1"/>
  <c r="K164" i="1"/>
  <c r="K166" i="1"/>
  <c r="K168" i="1"/>
  <c r="K172" i="1"/>
  <c r="K173" i="1"/>
  <c r="F202" i="1"/>
  <c r="D213" i="1"/>
  <c r="K213" i="1" s="1"/>
  <c r="K248" i="1"/>
  <c r="D196" i="1" s="1"/>
  <c r="K270" i="1"/>
  <c r="D198" i="1" s="1"/>
  <c r="K294" i="1"/>
  <c r="D200" i="1" s="1"/>
  <c r="K369" i="1"/>
  <c r="D204" i="1" s="1"/>
  <c r="K455" i="1"/>
  <c r="D210" i="1" s="1"/>
  <c r="D211" i="1"/>
  <c r="B484" i="1"/>
  <c r="B477" i="1"/>
  <c r="K149" i="1"/>
  <c r="F115" i="1"/>
  <c r="K146" i="1"/>
  <c r="K151" i="1"/>
  <c r="H13" i="1"/>
  <c r="J88" i="1"/>
  <c r="J90" i="1"/>
  <c r="J92" i="1"/>
  <c r="J94" i="1"/>
  <c r="E110" i="1"/>
  <c r="E114" i="1"/>
  <c r="E122" i="1"/>
  <c r="E108" i="1"/>
  <c r="E120" i="1"/>
  <c r="N108" i="1"/>
  <c r="Q108" i="1" s="1"/>
  <c r="H12" i="1"/>
  <c r="J93" i="1"/>
  <c r="N112" i="1"/>
  <c r="K150" i="1"/>
  <c r="K169" i="1"/>
  <c r="K170" i="1"/>
  <c r="K171" i="1"/>
  <c r="K174" i="1"/>
  <c r="K176" i="1"/>
  <c r="K179" i="1"/>
  <c r="K185" i="1"/>
  <c r="J97" i="1"/>
  <c r="F108" i="1"/>
  <c r="E115" i="1"/>
  <c r="N123" i="1"/>
  <c r="K123" i="1" s="1"/>
  <c r="K156" i="1"/>
  <c r="K184" i="1"/>
  <c r="N119" i="1"/>
  <c r="K119" i="1" s="1"/>
  <c r="K142" i="1"/>
  <c r="J91" i="1"/>
  <c r="J98" i="1"/>
  <c r="N115" i="1"/>
  <c r="K115" i="1" s="1"/>
  <c r="E118" i="1"/>
  <c r="E123" i="1"/>
  <c r="E126" i="1"/>
  <c r="K153" i="1"/>
  <c r="K155" i="1"/>
  <c r="K258" i="1"/>
  <c r="D197" i="1" s="1"/>
  <c r="H11" i="1"/>
  <c r="E119" i="1"/>
  <c r="F114" i="1"/>
  <c r="E116" i="1"/>
  <c r="K158" i="1"/>
  <c r="J258" i="1"/>
  <c r="C197" i="1" s="1"/>
  <c r="K502" i="1"/>
  <c r="D215" i="1" s="1"/>
  <c r="N110" i="1"/>
  <c r="E112" i="1"/>
  <c r="N122" i="1"/>
  <c r="K122" i="1" s="1"/>
  <c r="K152" i="1"/>
  <c r="K167" i="1"/>
  <c r="J89" i="1"/>
  <c r="N114" i="1"/>
  <c r="K114" i="1" s="1"/>
  <c r="K143" i="1"/>
  <c r="K159" i="1"/>
  <c r="K162" i="1"/>
  <c r="K175" i="1"/>
  <c r="K177" i="1"/>
  <c r="K180" i="1"/>
  <c r="J231" i="1"/>
  <c r="J248" i="1"/>
  <c r="K279" i="1"/>
  <c r="D199" i="1" s="1"/>
  <c r="J403" i="1"/>
  <c r="C206" i="1" s="1"/>
  <c r="J429" i="1"/>
  <c r="K474" i="1"/>
  <c r="D212" i="1" s="1"/>
  <c r="J502" i="1"/>
  <c r="J95" i="1"/>
  <c r="N118" i="1"/>
  <c r="N126" i="1"/>
  <c r="K126" i="1" s="1"/>
  <c r="F16" i="1"/>
  <c r="F110" i="1"/>
  <c r="F118" i="1"/>
  <c r="N120" i="1"/>
  <c r="K120" i="1" s="1"/>
  <c r="F122" i="1"/>
  <c r="F123" i="1"/>
  <c r="F126" i="1"/>
  <c r="K145" i="1"/>
  <c r="K163" i="1"/>
  <c r="K181" i="1"/>
  <c r="K231" i="1"/>
  <c r="D195" i="1" s="1"/>
  <c r="C211" i="1"/>
  <c r="J474" i="1"/>
  <c r="C212" i="1" s="1"/>
  <c r="J87" i="1"/>
  <c r="G100" i="1"/>
  <c r="N113" i="1"/>
  <c r="K113" i="1" s="1"/>
  <c r="F113" i="1"/>
  <c r="E113" i="1"/>
  <c r="N121" i="1"/>
  <c r="F121" i="1"/>
  <c r="E121" i="1"/>
  <c r="N109" i="1"/>
  <c r="K109" i="1" s="1"/>
  <c r="F109" i="1"/>
  <c r="E109" i="1"/>
  <c r="N117" i="1"/>
  <c r="K117" i="1" s="1"/>
  <c r="F117" i="1"/>
  <c r="E117" i="1"/>
  <c r="C16" i="1"/>
  <c r="H10" i="1"/>
  <c r="N116" i="1"/>
  <c r="D100" i="1"/>
  <c r="C127" i="1"/>
  <c r="F112" i="1"/>
  <c r="F116" i="1"/>
  <c r="F120" i="1"/>
  <c r="K202" i="1"/>
  <c r="M202" i="1"/>
  <c r="E202" i="1"/>
  <c r="K358" i="1"/>
  <c r="D203" i="1" s="1"/>
  <c r="J419" i="1"/>
  <c r="K437" i="1"/>
  <c r="E125" i="1"/>
  <c r="N125" i="1"/>
  <c r="F125" i="1"/>
  <c r="D127" i="1"/>
  <c r="N124" i="1"/>
  <c r="F124" i="1"/>
  <c r="K137" i="1"/>
  <c r="K148" i="1"/>
  <c r="K154" i="1"/>
  <c r="K157" i="1"/>
  <c r="K160" i="1"/>
  <c r="K165" i="1"/>
  <c r="K178" i="1"/>
  <c r="K183" i="1"/>
  <c r="B130" i="1"/>
  <c r="K186" i="1"/>
  <c r="J270" i="1"/>
  <c r="F210" i="1" l="1"/>
  <c r="B422" i="1"/>
  <c r="C205" i="1"/>
  <c r="F205" i="1" s="1"/>
  <c r="B234" i="1"/>
  <c r="M210" i="1"/>
  <c r="K210" i="1"/>
  <c r="E210" i="1"/>
  <c r="B440" i="1"/>
  <c r="B297" i="1"/>
  <c r="F213" i="1"/>
  <c r="C208" i="1"/>
  <c r="M208" i="1" s="1"/>
  <c r="B251" i="1"/>
  <c r="M213" i="1"/>
  <c r="B282" i="1"/>
  <c r="B361" i="1"/>
  <c r="E213" i="1"/>
  <c r="K108" i="1"/>
  <c r="F211" i="1"/>
  <c r="B491" i="1"/>
  <c r="C196" i="1"/>
  <c r="E196" i="1" s="1"/>
  <c r="B390" i="1"/>
  <c r="B458" i="1"/>
  <c r="C215" i="1"/>
  <c r="M215" i="1" s="1"/>
  <c r="B220" i="1"/>
  <c r="K211" i="1"/>
  <c r="B466" i="1"/>
  <c r="C195" i="1"/>
  <c r="K195" i="1" s="1"/>
  <c r="B273" i="1"/>
  <c r="M214" i="1"/>
  <c r="E214" i="1"/>
  <c r="F214" i="1"/>
  <c r="B406" i="1"/>
  <c r="C207" i="1"/>
  <c r="N127" i="1"/>
  <c r="F127" i="1"/>
  <c r="E127" i="1"/>
  <c r="B104" i="1"/>
  <c r="K203" i="1"/>
  <c r="M203" i="1"/>
  <c r="E203" i="1"/>
  <c r="F203" i="1"/>
  <c r="K201" i="1"/>
  <c r="M201" i="1"/>
  <c r="E201" i="1"/>
  <c r="F201" i="1"/>
  <c r="J100" i="1"/>
  <c r="M100" i="1"/>
  <c r="E211" i="1"/>
  <c r="K204" i="1"/>
  <c r="M204" i="1"/>
  <c r="E204" i="1"/>
  <c r="F204" i="1"/>
  <c r="K200" i="1"/>
  <c r="M200" i="1"/>
  <c r="E200" i="1"/>
  <c r="F200" i="1"/>
  <c r="M199" i="1"/>
  <c r="E199" i="1"/>
  <c r="F199" i="1"/>
  <c r="M211" i="1"/>
  <c r="B6" i="1"/>
  <c r="H16" i="1"/>
  <c r="B261" i="1"/>
  <c r="C198" i="1"/>
  <c r="D209" i="1"/>
  <c r="B432" i="1"/>
  <c r="K197" i="1"/>
  <c r="M197" i="1"/>
  <c r="E197" i="1"/>
  <c r="F197" i="1"/>
  <c r="M212" i="1"/>
  <c r="E212" i="1"/>
  <c r="F212" i="1"/>
  <c r="B342" i="1"/>
  <c r="M206" i="1"/>
  <c r="E206" i="1"/>
  <c r="F206" i="1"/>
  <c r="E205" i="1" l="1"/>
  <c r="K208" i="1"/>
  <c r="M205" i="1"/>
  <c r="F208" i="1"/>
  <c r="E208" i="1"/>
  <c r="E195" i="1"/>
  <c r="M196" i="1"/>
  <c r="K196" i="1"/>
  <c r="F196" i="1"/>
  <c r="F215" i="1"/>
  <c r="K215" i="1"/>
  <c r="M195" i="1"/>
  <c r="E215" i="1"/>
  <c r="F195" i="1"/>
  <c r="C216" i="1"/>
  <c r="E209" i="1"/>
  <c r="D216" i="1"/>
  <c r="F209" i="1"/>
  <c r="K209" i="1"/>
  <c r="M209" i="1"/>
  <c r="K198" i="1"/>
  <c r="M198" i="1"/>
  <c r="E198" i="1"/>
  <c r="F198" i="1"/>
  <c r="K207" i="1"/>
  <c r="M207" i="1"/>
  <c r="E207" i="1"/>
  <c r="F207" i="1"/>
  <c r="F216" i="1" l="1"/>
  <c r="M216" i="1"/>
  <c r="B189" i="1"/>
  <c r="E216" i="1"/>
</calcChain>
</file>

<file path=xl/sharedStrings.xml><?xml version="1.0" encoding="utf-8"?>
<sst xmlns="http://schemas.openxmlformats.org/spreadsheetml/2006/main" count="674" uniqueCount="492">
  <si>
    <t xml:space="preserve">ОТЧЕТ </t>
  </si>
  <si>
    <t>о деятельности аппарата Уполномоченного по рассмотрению  обращений граждан                                    за 2023 год</t>
  </si>
  <si>
    <t>Общие статистические данные по поступившим обращениям</t>
  </si>
  <si>
    <t xml:space="preserve">1. Всего за 2023 год в адрес Уполномоченного по правам человека поступило     </t>
  </si>
  <si>
    <t>обращений, в т.ч.:</t>
  </si>
  <si>
    <t>Таблица 1</t>
  </si>
  <si>
    <t>п/п</t>
  </si>
  <si>
    <t>Полученные обращения</t>
  </si>
  <si>
    <t>Количество обращений</t>
  </si>
  <si>
    <t xml:space="preserve">Динамика в сравнении с предыдущим годом   (+/-),  %
</t>
  </si>
  <si>
    <t>2023 г.</t>
  </si>
  <si>
    <t>2022 г.</t>
  </si>
  <si>
    <t>устные</t>
  </si>
  <si>
    <t xml:space="preserve">письменные,                                                     в т.ч.:                                               </t>
  </si>
  <si>
    <t xml:space="preserve">     - по электронной почте</t>
  </si>
  <si>
    <t xml:space="preserve">      - через сайт</t>
  </si>
  <si>
    <t xml:space="preserve">      - коллективные </t>
  </si>
  <si>
    <t>22                                310 подписей</t>
  </si>
  <si>
    <t xml:space="preserve">      - через общественных                                              помощников УПЧ</t>
  </si>
  <si>
    <t>Итого</t>
  </si>
  <si>
    <t>1.1. Уполномоченный на личных приемах принял 93 человек, в т.ч. на выездных - 91 человека:</t>
  </si>
  <si>
    <t>Таблица 2</t>
  </si>
  <si>
    <t>Дата</t>
  </si>
  <si>
    <t>Муниципальные образования</t>
  </si>
  <si>
    <t>Форма личного приема</t>
  </si>
  <si>
    <t>Кол-во заявителей</t>
  </si>
  <si>
    <t>5 января</t>
  </si>
  <si>
    <t>г. Хабаровск – прием ин. граждан по поручению УПЧ в РФ в ЦВСИГ, Репина, 3</t>
  </si>
  <si>
    <t>очный</t>
  </si>
  <si>
    <t xml:space="preserve">14 февраля </t>
  </si>
  <si>
    <t>Совместный прием УПЧ и прокурора г. Хабаровска Ю.А. Попова г. Хабаровска в администрации по управлению Индустриальным районом</t>
  </si>
  <si>
    <t xml:space="preserve">10                 марта </t>
  </si>
  <si>
    <t>Совместный выездной прием УПЧ с зам. председателя Законодательной Думы Миромановой О. в с. Краснореченское Хабаровского района</t>
  </si>
  <si>
    <t xml:space="preserve">16                марта </t>
  </si>
  <si>
    <t>Выездной прием УПЧ в с. Сергеевка Хабаровского района</t>
  </si>
  <si>
    <t>27             июня</t>
  </si>
  <si>
    <t>Выездной прием в ИК-5 (г. Советская Гавань)</t>
  </si>
  <si>
    <t>30            июня</t>
  </si>
  <si>
    <t>Выездной прием граждан в г. Советская Гавань</t>
  </si>
  <si>
    <t>13            июля</t>
  </si>
  <si>
    <t>Совместный выездной прием УПЧ с прокурором ВВО в военном госпитале № 301</t>
  </si>
  <si>
    <t>23 августа</t>
  </si>
  <si>
    <t>Совместный выездной прием УПЧ с прокурором Хабаровского края в г. Комсомольске-на-Амуре</t>
  </si>
  <si>
    <t>22 ноября</t>
  </si>
  <si>
    <t>совместный выездной прием УПЧ и  прокурора г. Хабаровска Ю.А. Попова</t>
  </si>
  <si>
    <t>23 ноября</t>
  </si>
  <si>
    <t>Выездной прием УПЧ в г. Комсомольске-на-Амуре</t>
  </si>
  <si>
    <t>24 ноября</t>
  </si>
  <si>
    <t xml:space="preserve">Выездной прием УПЧ в Солнечном районе </t>
  </si>
  <si>
    <t>28 ноября</t>
  </si>
  <si>
    <t>совместный выездной приём  УПЧ с вице-мэром г. Хабаровска</t>
  </si>
  <si>
    <t>1.2. Сотрудниками аппарата очно принято 317 человек, в т.ч. на выездных приемах 209 человек:</t>
  </si>
  <si>
    <t>Таблица 3</t>
  </si>
  <si>
    <t>Муниципальное образование</t>
  </si>
  <si>
    <t>27 февраля</t>
  </si>
  <si>
    <t xml:space="preserve">Совместный выездной прием с заместителем прокурора края Аксаментовым С.  в ФКУ СИЗО-1                                                                                                                 </t>
  </si>
  <si>
    <t>1              марта</t>
  </si>
  <si>
    <t xml:space="preserve">Совместный выездной прием УПЧ с зам. председателя Законодательной Думы Миромановой О. в с. Восточное Хабаровского района                                                                                                     </t>
  </si>
  <si>
    <t>23            марта</t>
  </si>
  <si>
    <t xml:space="preserve">Прием в отделении  СФР по Хабаровскому краю </t>
  </si>
  <si>
    <t>23           мая</t>
  </si>
  <si>
    <t>Прием в г. Бикине</t>
  </si>
  <si>
    <t>24             мая</t>
  </si>
  <si>
    <t>Прием в г. Вяземском</t>
  </si>
  <si>
    <t>25            мая</t>
  </si>
  <si>
    <t>29            мая</t>
  </si>
  <si>
    <t>Прием в Нанайском районе (с. Маяк, с. Троицкое)</t>
  </si>
  <si>
    <t>30             мая</t>
  </si>
  <si>
    <t>Прием в районе им. Лазо (п. Хор, п. Переяславка)</t>
  </si>
  <si>
    <t>14             июня</t>
  </si>
  <si>
    <t>Прием в ИК-12 (с. Заозерное)</t>
  </si>
  <si>
    <t>15              июня</t>
  </si>
  <si>
    <t>Прием в ИК-13 (с. Заозерное)</t>
  </si>
  <si>
    <t>15               июня</t>
  </si>
  <si>
    <t>Прием в ПВР "Звездная"</t>
  </si>
  <si>
    <t>Прием в ОСФР по Хабаровскому краю и ЕАО</t>
  </si>
  <si>
    <t>16              июня</t>
  </si>
  <si>
    <t>Прием в ПВР "Семь звезд"</t>
  </si>
  <si>
    <t>19              июня</t>
  </si>
  <si>
    <t>Прием в ПВР "Жили-были"</t>
  </si>
  <si>
    <t>21             июня</t>
  </si>
  <si>
    <t>Прием в с. Ракитное Хабаровского района</t>
  </si>
  <si>
    <t>21                июня</t>
  </si>
  <si>
    <t>Прием в ПНИ с. Эльбан Амурского района</t>
  </si>
  <si>
    <t>23                июня</t>
  </si>
  <si>
    <t>Прием в ПВР "Золотая Ригма"</t>
  </si>
  <si>
    <t>23               июня</t>
  </si>
  <si>
    <t>Прием в КГБУ "Дом-интернат №1"</t>
  </si>
  <si>
    <t>26             июня</t>
  </si>
  <si>
    <t>Прием в ПВР "Барбадос-отель"</t>
  </si>
  <si>
    <t>27           июня</t>
  </si>
  <si>
    <t>Прием в ПВР "Барракуда"</t>
  </si>
  <si>
    <t>30             июня</t>
  </si>
  <si>
    <t>Прием в КГБУ "Дом-интернат №2"</t>
  </si>
  <si>
    <t>30                июня</t>
  </si>
  <si>
    <t>Прием в юридической клинике ТОГУ "день бесплатной юридической помощи"</t>
  </si>
  <si>
    <t>4            июля</t>
  </si>
  <si>
    <t xml:space="preserve">Прием КГБУ "ХПНИ" г. Хабаровск, пер. Высотный                                                                                                 </t>
  </si>
  <si>
    <t>22 августа</t>
  </si>
  <si>
    <t xml:space="preserve">Прием в Отделении СФР по Хабаровскому краю и ЕАО, г. Хабаровск, ул. Слободская, 27                                                                                    </t>
  </si>
  <si>
    <t>29 августа</t>
  </si>
  <si>
    <t xml:space="preserve">Прием в МАУ "Центр работы с населением "Исток", г. Хабаровск, ул. Мирная, 16                                                                                    </t>
  </si>
  <si>
    <t>12 октября</t>
  </si>
  <si>
    <t xml:space="preserve">Прием в ФКУ ИК-12 (с. Заозерное) </t>
  </si>
  <si>
    <t xml:space="preserve">Прием в Общественной приемной Отделения Социального фонда России по Хаб. краю и ЕАО </t>
  </si>
  <si>
    <t>13 октября</t>
  </si>
  <si>
    <t>Прием в ФКУ ИК-13 (с. Заозерное )</t>
  </si>
  <si>
    <t>24 октября</t>
  </si>
  <si>
    <t xml:space="preserve">Прием в г. Николаевске-на-Амуре  </t>
  </si>
  <si>
    <t>26 октября</t>
  </si>
  <si>
    <t xml:space="preserve">Прием в ФКУ ИК-6 (Амурский район п. Эльбан) </t>
  </si>
  <si>
    <t>27 октября</t>
  </si>
  <si>
    <t xml:space="preserve">Прием в ФКУ ИК-14 (г. Амурск)   
</t>
  </si>
  <si>
    <t>10 ноября</t>
  </si>
  <si>
    <t xml:space="preserve">Прием в общественной приемной ОСФР по Хабаровскому краю и ЕАО                                                                                                 
</t>
  </si>
  <si>
    <t>17 ноября</t>
  </si>
  <si>
    <t>Прием в ФКУ СИЗО-1 г. Хабаровск</t>
  </si>
  <si>
    <t>20 ноября</t>
  </si>
  <si>
    <t>Прием в КГКУ "Солнечный дом-интернат для престарелых и инвалидов"</t>
  </si>
  <si>
    <t>Прием в КГКУ "Комсомольский-на-Амуре дом-интернат для престарелых и инвалидов"</t>
  </si>
  <si>
    <t>6 декабря</t>
  </si>
  <si>
    <t xml:space="preserve">Прием беженцев в ПВР гостиница "Апартаменты на Заводской" г. Комсомольск-на-Амуре совместно с представителем УПЧ в РФ
</t>
  </si>
  <si>
    <t>8 декабря</t>
  </si>
  <si>
    <t xml:space="preserve">Прием беженцев в ПВР гостиница "Золотая ригма"              г. Хабаровск совместно с представителем УПЧ в РФ
</t>
  </si>
  <si>
    <t xml:space="preserve">Прием в общественной приемной ОСФР по Хабаровскому краю и ЕАО                                                                              
</t>
  </si>
  <si>
    <t>Всего</t>
  </si>
  <si>
    <t xml:space="preserve">1.4. К Уполномоченному поступило 259 обращений по вопросам прав мобилизованных, участников СВО и членов их семей, в т.ч. 158 письменных и 101 устное на "горячую линию" 122.  </t>
  </si>
  <si>
    <t>2. Исходя из социального положения,  к Уполномоченному обратились (наличие указаний на социальное положение -  1633 человека, что составляет 82,9% от общего числа обратившихся):</t>
  </si>
  <si>
    <t>Таблица 4</t>
  </si>
  <si>
    <t>Социальное положение</t>
  </si>
  <si>
    <t>Кол-во граждан, обратившихся</t>
  </si>
  <si>
    <t>% от общего числа обратившихся</t>
  </si>
  <si>
    <t>устно</t>
  </si>
  <si>
    <t>письменно</t>
  </si>
  <si>
    <t>Пенсионеры</t>
  </si>
  <si>
    <t>Инвалиды</t>
  </si>
  <si>
    <t>Безработные</t>
  </si>
  <si>
    <t>Из категории дети-сироты</t>
  </si>
  <si>
    <t>Многодетные семьи</t>
  </si>
  <si>
    <t>Предприниматели</t>
  </si>
  <si>
    <t>Иностранцы, беженцы</t>
  </si>
  <si>
    <t>Из мест заключения (ФСИН)</t>
  </si>
  <si>
    <t>Из мест заключения (УМВД)</t>
  </si>
  <si>
    <t>Военнослужащие, сотрудники МЧС, МВД, мобилизованные</t>
  </si>
  <si>
    <t>Учащиеся, студенты</t>
  </si>
  <si>
    <t>Представители народностей</t>
  </si>
  <si>
    <t>3. По территориальному признаку поступившие обращения распределились следующим образом:</t>
  </si>
  <si>
    <t>3.1. Основная часть (89%) обращений поступила из муниципальных образований края:</t>
  </si>
  <si>
    <t>обращений</t>
  </si>
  <si>
    <t>Таблица 5</t>
  </si>
  <si>
    <t>Города и районы края</t>
  </si>
  <si>
    <t>Кол-во поступивших обращений в 2023 году</t>
  </si>
  <si>
    <t>Кол-во поступивших обращений в  2022 году</t>
  </si>
  <si>
    <t>Динамика в отношении с  предыду- щим годом %     (-/+)</t>
  </si>
  <si>
    <t xml:space="preserve">устных </t>
  </si>
  <si>
    <t>письменных</t>
  </si>
  <si>
    <t xml:space="preserve">% от общего кол-ва </t>
  </si>
  <si>
    <t xml:space="preserve">г. Хабаровск          </t>
  </si>
  <si>
    <t xml:space="preserve">г. Комсомольск-на-Амуре      </t>
  </si>
  <si>
    <t>Амурский район</t>
  </si>
  <si>
    <t>Аяно-Майский район</t>
  </si>
  <si>
    <t xml:space="preserve">Бикинский район   </t>
  </si>
  <si>
    <t xml:space="preserve">Ванинский район    </t>
  </si>
  <si>
    <t xml:space="preserve">Верхнебуреинский район                                                 </t>
  </si>
  <si>
    <t xml:space="preserve">Вяземский район    </t>
  </si>
  <si>
    <t xml:space="preserve">Комсомольский район                                                                   </t>
  </si>
  <si>
    <t xml:space="preserve">Нанайский район     </t>
  </si>
  <si>
    <t xml:space="preserve">Николаевский район </t>
  </si>
  <si>
    <t xml:space="preserve">Охотский район       </t>
  </si>
  <si>
    <t xml:space="preserve">Район имени Лазо                               </t>
  </si>
  <si>
    <t xml:space="preserve">Район имени Полины Осипенко          </t>
  </si>
  <si>
    <t xml:space="preserve">Советско-Гаванский район   </t>
  </si>
  <si>
    <t xml:space="preserve">Солнечный район  </t>
  </si>
  <si>
    <t>Тугуро-Чумиканский район</t>
  </si>
  <si>
    <t xml:space="preserve">Ульчский район    </t>
  </si>
  <si>
    <t xml:space="preserve">Хабаровский район  </t>
  </si>
  <si>
    <t>Таблица 6</t>
  </si>
  <si>
    <t>Наименование</t>
  </si>
  <si>
    <t xml:space="preserve">устные </t>
  </si>
  <si>
    <t xml:space="preserve">письм. </t>
  </si>
  <si>
    <t>% от числа обратившихся</t>
  </si>
  <si>
    <t>Субъекты Российской Федерации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</si>
  <si>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</si>
  <si>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</si>
  <si>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</si>
  <si>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</si>
  <si>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</si>
  <si>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 xml:space="preserve">Донецкая Народная Республика </t>
  </si>
  <si>
    <t xml:space="preserve">Луганская Народная Республика </t>
  </si>
  <si>
    <t>Республика Мордовия</t>
  </si>
  <si>
    <t>Республика Саха (Якутия)</t>
  </si>
  <si>
    <t>Республика Татарстан (Татарстан)</t>
  </si>
  <si>
    <t xml:space="preserve">Чеченская Республика </t>
  </si>
  <si>
    <t>Алтайский край</t>
  </si>
  <si>
    <t xml:space="preserve">Забайкальский край </t>
  </si>
  <si>
    <t xml:space="preserve">Камчатский край </t>
  </si>
  <si>
    <t>Краснодарский край</t>
  </si>
  <si>
    <t xml:space="preserve">Красноярский край </t>
  </si>
  <si>
    <t xml:space="preserve">Пермский край </t>
  </si>
  <si>
    <t>Приморский край</t>
  </si>
  <si>
    <t>Амурская область</t>
  </si>
  <si>
    <t>Астраханская область</t>
  </si>
  <si>
    <t>Белгородская область</t>
  </si>
  <si>
    <t>Брянская область</t>
  </si>
  <si>
    <t>Воронежская область</t>
  </si>
  <si>
    <t xml:space="preserve">Иркутская область  </t>
  </si>
  <si>
    <t xml:space="preserve">Калужская область </t>
  </si>
  <si>
    <t xml:space="preserve">Курская область, </t>
  </si>
  <si>
    <t>Ленинградская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</si>
  <si>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</si>
  <si>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</si>
  <si>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</si>
  <si>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Новосибирская область</t>
  </si>
  <si>
    <t xml:space="preserve">Омская область </t>
  </si>
  <si>
    <t xml:space="preserve">Пензенская область </t>
  </si>
  <si>
    <t xml:space="preserve">Ростовская область </t>
  </si>
  <si>
    <t>Сахалинская область</t>
  </si>
  <si>
    <t xml:space="preserve">Свердловская область </t>
  </si>
  <si>
    <t xml:space="preserve">Тамбовская область </t>
  </si>
  <si>
    <t>Томская область</t>
  </si>
  <si>
    <t>Тульская область</t>
  </si>
  <si>
    <t xml:space="preserve">Челябинская область  </t>
  </si>
  <si>
    <t>Ярославская область</t>
  </si>
  <si>
    <t>Москва</t>
  </si>
  <si>
    <t>Санкт-Петербург</t>
  </si>
  <si>
    <t>Севастополь</t>
  </si>
  <si>
    <t>Еврейская автономная область</t>
  </si>
  <si>
    <t xml:space="preserve">Ханты-Мансийский автономный округ - Югра </t>
  </si>
  <si>
    <t>Ямало-Ненецкий автономный округ.</t>
  </si>
  <si>
    <t>Иностранные государства</t>
  </si>
  <si>
    <t>Украина</t>
  </si>
  <si>
    <t>Финляндия</t>
  </si>
  <si>
    <t>ВСЕГО</t>
  </si>
  <si>
    <t>4. По разделам тематического классификатора вопросы, поставленные в поступивших обращениях, распределились следующим образом:</t>
  </si>
  <si>
    <t>вопросов*</t>
  </si>
  <si>
    <t>* -разница в количестве вопросов и обращений складывается в связи с тем, что в ряде обращений затрагивается несколько вопросов</t>
  </si>
  <si>
    <t>Таблица 7</t>
  </si>
  <si>
    <t>№ раздела</t>
  </si>
  <si>
    <t>Наименование раздела классификатора</t>
  </si>
  <si>
    <t xml:space="preserve">Кол-во вопросов </t>
  </si>
  <si>
    <t>Кол-во вопросов</t>
  </si>
  <si>
    <t>Разница с  предыдущим периодом   %</t>
  </si>
  <si>
    <t>2023 год</t>
  </si>
  <si>
    <t>2022 год</t>
  </si>
  <si>
    <t>устных</t>
  </si>
  <si>
    <t>% от общего кол-ва</t>
  </si>
  <si>
    <t xml:space="preserve"> Вопросы промышленности, строительства, транспорта и связи</t>
  </si>
  <si>
    <t xml:space="preserve"> Вопросы труда и заработной платы </t>
  </si>
  <si>
    <t xml:space="preserve">Вопросы агропромышленного комплекса </t>
  </si>
  <si>
    <t xml:space="preserve">Вопросы государства, общества, политики </t>
  </si>
  <si>
    <t xml:space="preserve">Вопросы науки, культуры, информации </t>
  </si>
  <si>
    <t>Вопросы обеспечения и защиты прав и интересов ребенка. Образование</t>
  </si>
  <si>
    <t xml:space="preserve">Торговля </t>
  </si>
  <si>
    <t>Вопросы жилья и коммунально-бытового обслуживания. Жилищные вопросы</t>
  </si>
  <si>
    <t>Социальное обеспечение и социальная защита</t>
  </si>
  <si>
    <t xml:space="preserve"> Финансовые вопросы</t>
  </si>
  <si>
    <t>Вопросы здравоохранения</t>
  </si>
  <si>
    <t>Служба в Вооруженных силах РФ</t>
  </si>
  <si>
    <t>Вопросы суда, прокуратуры,  юстиции, адвокатуры, арбитража и нотариата</t>
  </si>
  <si>
    <t>Работа с обращениями граждан</t>
  </si>
  <si>
    <t>Экология и природопользование</t>
  </si>
  <si>
    <t>Работа органов внутренних дел</t>
  </si>
  <si>
    <t>Экономическая реформа, создание рыночной инфраструктуры: практика, проблемы</t>
  </si>
  <si>
    <t>Вопросы миграционной политики</t>
  </si>
  <si>
    <t>Другие вопросы</t>
  </si>
  <si>
    <t>Работа органов по делам ГО, ЧС и пожарной безопасности края</t>
  </si>
  <si>
    <t>Работа органов федеральной службы исполнения наказания</t>
  </si>
  <si>
    <t>5. Распределение поступивших вопросов по кодам тематического классификатора:</t>
  </si>
  <si>
    <t>01. Вопросы промышленности, строительства, транспорта и связи</t>
  </si>
  <si>
    <t>вопросов</t>
  </si>
  <si>
    <t>Таблица 8</t>
  </si>
  <si>
    <t>Вопросы</t>
  </si>
  <si>
    <t xml:space="preserve">письменные </t>
  </si>
  <si>
    <t>Строительство жилья</t>
  </si>
  <si>
    <t>Индивидуальное жилищное строительство</t>
  </si>
  <si>
    <t>Нарушение санитарных норм при строительстве</t>
  </si>
  <si>
    <t>Строительство объектов соц.сферы</t>
  </si>
  <si>
    <t>Работа автомобильного транспорта</t>
  </si>
  <si>
    <t>Работа городского пассажирского транспорта</t>
  </si>
  <si>
    <t>Работа пассажирского транспорта на селе</t>
  </si>
  <si>
    <t>Работа почты и телеграфа</t>
  </si>
  <si>
    <t xml:space="preserve">02. Вопросы труда и заработной платы </t>
  </si>
  <si>
    <t>Таблица 9</t>
  </si>
  <si>
    <t>Организация труда и заработной платы на госпредприятиях, в розничных структурах государственного управления, акционерных предприятиях</t>
  </si>
  <si>
    <t>Оплата труда занятых в частном секторе производства и обслуживания</t>
  </si>
  <si>
    <t>Организация труда в частном секторе производства и обслуживания</t>
  </si>
  <si>
    <t>Увольнение</t>
  </si>
  <si>
    <t>Безработица, трудоустройство, биржа труда</t>
  </si>
  <si>
    <t>Трудовой стаж. Трудовые книжки</t>
  </si>
  <si>
    <t>Отпуска. Оплата бюллетеней (по болезни, уходу за ребенком и т.п.)</t>
  </si>
  <si>
    <t>Техника безопасности. Оформление документации по трудовому увечью</t>
  </si>
  <si>
    <t>Забастовки, трудовые конфликты</t>
  </si>
  <si>
    <t>Задержка выплаты заработной платы</t>
  </si>
  <si>
    <t>Другие вопросы труда и заработной платы</t>
  </si>
  <si>
    <t xml:space="preserve">03. Вопросы агропромышленного комплекса </t>
  </si>
  <si>
    <t>Таблица 10</t>
  </si>
  <si>
    <t>Землевладение, земельная реформа</t>
  </si>
  <si>
    <t>Коллективное садоводство, огородничество, некоммерческие садовые товарищества</t>
  </si>
  <si>
    <t>Выделение земельных участков для строительства, фермерства</t>
  </si>
  <si>
    <t>Частная собственность на землю</t>
  </si>
  <si>
    <t xml:space="preserve">04. Вопросы государства, общества, политики </t>
  </si>
  <si>
    <t>Таблица 11</t>
  </si>
  <si>
    <t>Совершенствование законодательства</t>
  </si>
  <si>
    <t>Работа Правительства РФ, оценка принимаемых решений</t>
  </si>
  <si>
    <t>Работа органов местного самоуправления</t>
  </si>
  <si>
    <t>Деятельность политических партий, других общ.организаций</t>
  </si>
  <si>
    <t>Национальная политика и межнациональные отношения</t>
  </si>
  <si>
    <t>Вопросы государственной службы</t>
  </si>
  <si>
    <r>
      <t>05. Вопросы н</t>
    </r>
    <r>
      <rPr>
        <b/>
        <sz val="12"/>
        <color rgb="FF000000"/>
        <rFont val="Times New Roman"/>
        <family val="1"/>
        <charset val="204"/>
      </rPr>
      <t>ауки, культуры, информации</t>
    </r>
    <r>
      <rPr>
        <sz val="12"/>
        <color rgb="FF000000"/>
        <rFont val="Times New Roman"/>
        <family val="1"/>
        <charset val="204"/>
      </rPr>
      <t xml:space="preserve"> </t>
    </r>
  </si>
  <si>
    <t>вопрос</t>
  </si>
  <si>
    <t>Таблица 12</t>
  </si>
  <si>
    <t>Вопросы культуы, материальной базы. О работе руководителей органов и учреждений культуры</t>
  </si>
  <si>
    <t>Средства массовой информации (ТВ, радио, пресса). О работе руководителей</t>
  </si>
  <si>
    <t>другие вопросы науки, культуры, информации</t>
  </si>
  <si>
    <t>06. Вопросы обеспечения и защиты прав и интересов ребенка.  Образование</t>
  </si>
  <si>
    <t>Таблица 13</t>
  </si>
  <si>
    <t>Вопросы высшего образования. Деятельность руководителей вузов</t>
  </si>
  <si>
    <t>Вопросы профтехобразования</t>
  </si>
  <si>
    <t>Вопросы опекунства, попечительства, усыновления</t>
  </si>
  <si>
    <t>Другие вопросы обеспечения и защиты прав и интересов ребенка, образования</t>
  </si>
  <si>
    <t>Вопросы работы детских дошкольных учреждений. Оплата за пребывание в них</t>
  </si>
  <si>
    <t>Работа государственных общеобразовательных школ, интернатов, детских домов и иных образовательных учреждений</t>
  </si>
  <si>
    <t>Работа внешкольных учреждений (лагерея отдыха, учреждений доп. образования, спортшколы и иные)</t>
  </si>
  <si>
    <t>Вопросы сохранения жилых помещений, закрепленных за детьми сиротами и детьми, оставшимися без попечения родителей. Предоставление жилья</t>
  </si>
  <si>
    <t>Вопросы реализации прав ребенка на получение медицинской помощи</t>
  </si>
  <si>
    <r>
      <t>07. Торговля</t>
    </r>
    <r>
      <rPr>
        <sz val="12"/>
        <color theme="1"/>
        <rFont val="Times New Roman"/>
        <family val="1"/>
        <charset val="204"/>
      </rPr>
      <t xml:space="preserve"> </t>
    </r>
  </si>
  <si>
    <t>Таблица 14</t>
  </si>
  <si>
    <t>Вопросы торговли</t>
  </si>
  <si>
    <t>Вопросы торговли продовольственными товарами</t>
  </si>
  <si>
    <t>Качество товаров. Защита прав потребителей</t>
  </si>
  <si>
    <t>Торговля и местные органы власти. Размещение торговых точек</t>
  </si>
  <si>
    <t>08. Вопросы жилья и коммунально-бытового обслуживания. Жилищные вопросы</t>
  </si>
  <si>
    <t>вопроса</t>
  </si>
  <si>
    <t>Таблица 15</t>
  </si>
  <si>
    <t>Нарушения при распределении жилья и улучшении жилищных условий</t>
  </si>
  <si>
    <t>Переселение из подвалов, бараков, коммунальных квартир, общежитий, аварийных домов, санитарно-защитных зон</t>
  </si>
  <si>
    <t>Предоставление жилья</t>
  </si>
  <si>
    <t>Купля продажа квартир, домов</t>
  </si>
  <si>
    <t>Другие жилищные вопросы</t>
  </si>
  <si>
    <t>Постановка на учет и восстановление в очереди на получение жилья</t>
  </si>
  <si>
    <t>Государственные жилищные сертификаты</t>
  </si>
  <si>
    <t>Выделение жилья молодым семьям, специалистам, МЖК</t>
  </si>
  <si>
    <t>ГСЖ, приобретение жилья гражданами, выезжающими из районов Крайнего Севера</t>
  </si>
  <si>
    <t>Коммунально-бытовое хозяйство и предоставление услуг в условиях рынка</t>
  </si>
  <si>
    <t>Эксплуатация и ремонт квартир в домах государственного и муниципального жилищного фонда</t>
  </si>
  <si>
    <t>Эксплуатация и ремонт приватизированных квартир (частного жилищного фонда), управляющие компании, формы управления собственностью, ТСЖ</t>
  </si>
  <si>
    <t>Спорные вопросы по индивидуальному землепользованию и домовладению в городах и рабочих поселках.</t>
  </si>
  <si>
    <t>Оплата жилищно-коммунальных услуг. Тарифы за электроэнергию</t>
  </si>
  <si>
    <t>Благоустройство городов и поселков. Борьба с антисанитарией</t>
  </si>
  <si>
    <t>Обустройство сел (газификация, водоснабжение, электрофикация)</t>
  </si>
  <si>
    <t>Обслуживание автолюбителей (АЗС, гаражи, стоянки)</t>
  </si>
  <si>
    <t>Ремонт кровель</t>
  </si>
  <si>
    <t>Другие вопросы коммунально-бытового обслуживания</t>
  </si>
  <si>
    <t>О перепланировке квартир</t>
  </si>
  <si>
    <t>обеспечение теплом</t>
  </si>
  <si>
    <t>Обеспечение газом</t>
  </si>
  <si>
    <t>Обеспечение горячей водой</t>
  </si>
  <si>
    <t>Обеспечение холодной водой</t>
  </si>
  <si>
    <t>Обеспечение электричеством</t>
  </si>
  <si>
    <t>Ремонт дорог</t>
  </si>
  <si>
    <t>Ремонт муниципальных домов</t>
  </si>
  <si>
    <t>Ремонт лифтов</t>
  </si>
  <si>
    <t>09. Социальное обеспечение и социальная защита</t>
  </si>
  <si>
    <t>Таблица 16</t>
  </si>
  <si>
    <t>Деятельность органов системы социального обеспечения и их должностных лиц</t>
  </si>
  <si>
    <t>Назначение и пересмотр размера пенсий</t>
  </si>
  <si>
    <t>Социальное обеспечение и льготы УОВ, ИОВ, участников трудового фронта, инвалидов вооруженных сил, в том числе воинов-интернационалистов, несовершеннолетних узников концлагерей и приравненных к этой категории граждан</t>
  </si>
  <si>
    <t>Материальная помощь пенсионерам и другим категориям малообеспеченных слоев населения, инвалидам всех категорий</t>
  </si>
  <si>
    <t>Устройство в дома ветеранов, инвалидов, престарелых и др. Их работа</t>
  </si>
  <si>
    <t>Социальная защита молодежи, детей. Проблемы семьи, выплата пособий и компенсации на детей</t>
  </si>
  <si>
    <t>Другие вопросы социального обеспечения</t>
  </si>
  <si>
    <t>Установление инвалидности. МСЭ</t>
  </si>
  <si>
    <t>Приобретение и эксплуатация инвалидами средств передвижения и запчастей к ним. Протезировани</t>
  </si>
  <si>
    <t>Материальная помощь многодетным и неполным семьям</t>
  </si>
  <si>
    <t>Вопросы пенсионного фонда</t>
  </si>
  <si>
    <t>Перерасчет пенсии. Задержка выплаты пенсии</t>
  </si>
  <si>
    <t>О звании «Ветеран труда», «Участник трудового фронта»</t>
  </si>
  <si>
    <t>10. Финансовые вопросы</t>
  </si>
  <si>
    <t>Таблица 17</t>
  </si>
  <si>
    <t>Банковская система</t>
  </si>
  <si>
    <t>Налоговая служба: налоги, сборы и штрафы</t>
  </si>
  <si>
    <t>Ссуды кредиты населению</t>
  </si>
  <si>
    <t>Индексация и выплата сбережений</t>
  </si>
  <si>
    <t>Учреждения страхования и их работа</t>
  </si>
  <si>
    <t>11. Вопросы здравоохранения</t>
  </si>
  <si>
    <t>Таблица 18</t>
  </si>
  <si>
    <t>Здравоохранение и развитие материальной базы</t>
  </si>
  <si>
    <t>Работа государственных медицинских служб и их руководителей. Жалобы на закрытие медицинских учреждений</t>
  </si>
  <si>
    <t>Помещение в больницы и специализированные лечебные учреждения</t>
  </si>
  <si>
    <t>О медицинском обслуживании, диагностике</t>
  </si>
  <si>
    <t>Обеспечение лекарственными препаратами и средствами медицинского назначения</t>
  </si>
  <si>
    <t>Протезирование (зубное, глазное, ортопедическоое)</t>
  </si>
  <si>
    <t>Другие вопросы здравоохранения</t>
  </si>
  <si>
    <t>О выделении средств на лечение</t>
  </si>
  <si>
    <t>Санаторное лечение</t>
  </si>
  <si>
    <t>Работа скорой и неотложной медицинской помощи</t>
  </si>
  <si>
    <t>Медицинское обслуживание сельских жителей</t>
  </si>
  <si>
    <t>Социальные вопросы медработников</t>
  </si>
  <si>
    <t>12. Служба в Вооруженных силах РФ</t>
  </si>
  <si>
    <t>Таблица 19</t>
  </si>
  <si>
    <t>Материальное и финансовое обеспечение военнослужащих</t>
  </si>
  <si>
    <t>Вопросы пенсионного обеспечения военнослужащих</t>
  </si>
  <si>
    <t>Мобилизация, переход на контрактную службу, работа военкоматов (порядок, правомерность)</t>
  </si>
  <si>
    <t>Другие вопросы Вооруженных сил</t>
  </si>
  <si>
    <t>О призыве в армию</t>
  </si>
  <si>
    <t>Вопросы альтернативной службы</t>
  </si>
  <si>
    <t>Выплата за участие в боевых действиях</t>
  </si>
  <si>
    <t>Вопросы военных архивов</t>
  </si>
  <si>
    <t>Факты противоправного поведения военнослужащих</t>
  </si>
  <si>
    <t>Вопросы оказания мед. помощи военнослужащим</t>
  </si>
  <si>
    <t>13. Вопросы суда, прокуратуры,  юстиции, адвокатуры, арбитража и нотариата</t>
  </si>
  <si>
    <t>Таблица 20</t>
  </si>
  <si>
    <t>О деятельности судебных органов и их работников</t>
  </si>
  <si>
    <t>О работе органов прокуратуры</t>
  </si>
  <si>
    <t>Жалобы по неисполнению судебных решений</t>
  </si>
  <si>
    <t>Заявления о пересмотре судебных дел</t>
  </si>
  <si>
    <t>О деятельности судебных приставов</t>
  </si>
  <si>
    <t>О деятельности мировых судей</t>
  </si>
  <si>
    <t>Вопросы деятельности судебных органов, прокуратуры, юстиции, арбитража, адвокатуры, нотариата</t>
  </si>
  <si>
    <t>О работе органов ЗАГС</t>
  </si>
  <si>
    <t>Вопросы арбитража, конкурсных управляющих</t>
  </si>
  <si>
    <t>Споры о праве на наследство</t>
  </si>
  <si>
    <t>14. Работа с обращениями граждан</t>
  </si>
  <si>
    <t>Таблица 21</t>
  </si>
  <si>
    <t>Просьбы о личном приеме Уполномоченным по правам человека</t>
  </si>
  <si>
    <t>Работа с письменными обращениями граждан</t>
  </si>
  <si>
    <t>Запросы об архивных данных</t>
  </si>
  <si>
    <t>Другие вопросы рассмотрения обращений граждан</t>
  </si>
  <si>
    <t>15. Экология и природопользование</t>
  </si>
  <si>
    <t>Таблица 22</t>
  </si>
  <si>
    <t>Промышленное производство и окружающая среда</t>
  </si>
  <si>
    <t>Защита животных</t>
  </si>
  <si>
    <t>16. Работа органов внутренних дел</t>
  </si>
  <si>
    <t>Таблица 23</t>
  </si>
  <si>
    <t>Криминогенная обстановка, о работе ОВД</t>
  </si>
  <si>
    <t>Пребывание задержанных в изоляторах временного содержания ОВД. Пребывание в спец.приемниках ОВД</t>
  </si>
  <si>
    <t>Паспортная система. Прописка.  Регистрация</t>
  </si>
  <si>
    <t>Работа органов государственной инспекции безопасности дорожного движения</t>
  </si>
  <si>
    <t>О нарушении законности и злоупотребление служебным положением работников ОВД</t>
  </si>
  <si>
    <t>Другие вопросы работы органов внутренних дел</t>
  </si>
  <si>
    <t>Уголовные преступления против личности</t>
  </si>
  <si>
    <t>Въезд в Россию, выезд за границу, ОВИР</t>
  </si>
  <si>
    <t>Бродяжничество, попрошайность, беспризорность</t>
  </si>
  <si>
    <t>Просьба о розыске военнопленных и пропавших без вести в настоящее время</t>
  </si>
  <si>
    <t>Работа органов дознания и следствия, обжалования их действий</t>
  </si>
  <si>
    <t>О конфликтах на бытовой почве</t>
  </si>
  <si>
    <t>17. Экономическая реформа, создание рыночной инфраструктуры: практика, проблемы</t>
  </si>
  <si>
    <t>Таблица 24</t>
  </si>
  <si>
    <t xml:space="preserve">                         Вопросы</t>
  </si>
  <si>
    <t>Приватизация квартир, домов. Рынок жилья</t>
  </si>
  <si>
    <t>Вопросы экономической реформы, среднего бизнеса и предпринимательства</t>
  </si>
  <si>
    <t>18. Вопросы миграционной политики</t>
  </si>
  <si>
    <t>Таблица 25</t>
  </si>
  <si>
    <t xml:space="preserve">                        Вопросы</t>
  </si>
  <si>
    <t xml:space="preserve">письменных </t>
  </si>
  <si>
    <t>Вопросы предоставления гражданства РФ</t>
  </si>
  <si>
    <t>Беженцы, вынужденные паереселенцы и решение их вопросов</t>
  </si>
  <si>
    <t>О программе переселения соотечественников и её реализации</t>
  </si>
  <si>
    <t>Жалобы мигрантов на нарушение законодательства РФ о гражданстве и процедуру его оформления ФМС</t>
  </si>
  <si>
    <t>Другие вопросы миграционной политики</t>
  </si>
  <si>
    <t>19. Другие вопросы</t>
  </si>
  <si>
    <t>Таблица 26</t>
  </si>
  <si>
    <t>Письма по вопросам, не вошедшим в классификатор</t>
  </si>
  <si>
    <t>21. Работа органов по делам гражданской обороны, ЧС и пожарной безопасности края</t>
  </si>
  <si>
    <t>Таблица 27</t>
  </si>
  <si>
    <t xml:space="preserve">письмен. </t>
  </si>
  <si>
    <t>Компенсация за стихийные бедствия</t>
  </si>
  <si>
    <t>22. Работа органов федеральной службы исполнения наказания</t>
  </si>
  <si>
    <r>
      <t xml:space="preserve">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Таблица 26</t>
    </r>
  </si>
  <si>
    <t>Таблица 28</t>
  </si>
  <si>
    <t>Вопросы материально-бытового обеспечения подозреваемых, обвиняемых и осужденных в учреждениях  ФСИН</t>
  </si>
  <si>
    <t>Соблюдение трудового законодательства в учреждениях ФСИН</t>
  </si>
  <si>
    <t>Организация медицинской помощи подозреваемым, обвиняемым и осужденным в учреждениях ФСИН</t>
  </si>
  <si>
    <t>Вопросы соблюдения прав подозреваемых, обвиняемых и осужденных на свидание, переписку, предоставление телефонных переговоров, прием и передачу посылок и передач</t>
  </si>
  <si>
    <t>Жалобы на действия (бездействие) сотрудников администраций учреждений ФСИН</t>
  </si>
  <si>
    <t>Вопросы условно-досрочного освобождения. Перевод на облегченные условия содержания</t>
  </si>
  <si>
    <t>Вопросы амнистии</t>
  </si>
  <si>
    <t>Другие жалобы на условия содержания в учреждениях ФСИН</t>
  </si>
  <si>
    <t>Хван В.В.</t>
  </si>
  <si>
    <t>21                            623 подписи</t>
  </si>
  <si>
    <t>* в 2022 г. - 103 чел.</t>
  </si>
  <si>
    <t>1.3. Всего к Уполномоченному поступило 85 обращений от беженцев, прибывших на территорию края из ДНР, ЛНР, в т.ч. 24 письменных и 61 устное.</t>
  </si>
  <si>
    <t>Рабочие, служащие, находящиеся в длит. отпуске</t>
  </si>
  <si>
    <t>в 3,5 р.</t>
  </si>
  <si>
    <t>в 1,5 р.</t>
  </si>
  <si>
    <t>_ в 2,4 р.</t>
  </si>
  <si>
    <t>3.2. Обращения граждан из 47 субъектов Российской Федерации и 2 иностранных государств:</t>
  </si>
  <si>
    <t>_в 2,5 р.</t>
  </si>
  <si>
    <t>в 5 р.</t>
  </si>
  <si>
    <t>_в 2 р.</t>
  </si>
  <si>
    <t xml:space="preserve">Прием в ФКУ ИК-12 (с. Заозерное ) </t>
  </si>
  <si>
    <t>Прием в ТОГУ г. Хабаровск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</si>
</sst>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9]d\ mmm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0" fillId="2" borderId="0" xfId="0" applyFill="1"/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0" fontId="6" fillId="0" borderId="0" xfId="0" applyFont="1" applyAlignment="1">
      <alignment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/>
    <xf numFmtId="0" fontId="8" fillId="0" borderId="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/>
    <xf numFmtId="0" fontId="9" fillId="0" borderId="10" xfId="0" applyFont="1" applyBorder="1" applyAlignment="1"/>
    <xf numFmtId="0" fontId="8" fillId="0" borderId="1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/>
    <xf numFmtId="0" fontId="0" fillId="0" borderId="10" xfId="0" applyFont="1" applyBorder="1" applyAlignment="1"/>
    <xf numFmtId="164" fontId="10" fillId="0" borderId="3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3" xfId="0" applyFont="1" applyFill="1" applyBorder="1" applyAlignment="1">
      <alignment horizontal="right"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/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164" fontId="1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right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164" fontId="8" fillId="0" borderId="9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6" fontId="5" fillId="0" borderId="3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8" xfId="0" applyFont="1" applyBorder="1" applyAlignment="1">
      <alignment horizontal="justify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3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/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 wrapText="1"/>
    </xf>
    <xf numFmtId="0" fontId="0" fillId="0" borderId="9" xfId="0" applyBorder="1" applyAlignment="1"/>
    <xf numFmtId="0" fontId="0" fillId="0" borderId="10" xfId="0" applyBorder="1" applyAlignment="1"/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3" xfId="0" applyBorder="1" applyAlignment="1"/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9" xfId="0" applyFill="1" applyBorder="1" applyAlignment="1"/>
    <xf numFmtId="0" fontId="0" fillId="0" borderId="10" xfId="0" applyFill="1" applyBorder="1" applyAlignment="1"/>
    <xf numFmtId="165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9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0" fillId="0" borderId="9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5" fillId="0" borderId="8" xfId="0" applyFont="1" applyBorder="1" applyAlignment="1">
      <alignment horizontal="right" vertical="top" wrapText="1"/>
    </xf>
    <xf numFmtId="0" fontId="5" fillId="0" borderId="9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/>
    <xf numFmtId="0" fontId="1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/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center" wrapText="1"/>
    </xf>
    <xf numFmtId="0" fontId="0" fillId="0" borderId="11" xfId="0" applyFill="1" applyBorder="1" applyAlignment="1"/>
    <xf numFmtId="0" fontId="0" fillId="0" borderId="12" xfId="0" applyFill="1" applyBorder="1" applyAlignment="1"/>
    <xf numFmtId="0" fontId="0" fillId="0" borderId="10" xfId="0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/>
    <xf numFmtId="0" fontId="5" fillId="0" borderId="8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right"/>
    </xf>
    <xf numFmtId="0" fontId="6" fillId="0" borderId="0" xfId="0" applyFont="1" applyAlignment="1">
      <alignment horizontal="justify" vertical="center"/>
    </xf>
    <xf numFmtId="0" fontId="6" fillId="0" borderId="0" xfId="0" applyFont="1" applyFill="1" applyAlignment="1">
      <alignment horizontal="justify" vertical="center"/>
    </xf>
    <xf numFmtId="0" fontId="0" fillId="0" borderId="0" xfId="0" applyFill="1"/>
    <xf numFmtId="0" fontId="0" fillId="0" borderId="0" xfId="0" applyFill="1" applyAlignment="1"/>
    <xf numFmtId="0" fontId="5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0" fontId="5" fillId="0" borderId="0" xfId="0" applyFont="1" applyFill="1" applyAlignment="1"/>
    <xf numFmtId="0" fontId="5" fillId="0" borderId="0" xfId="0" applyFont="1" applyFill="1" applyAlignment="1"/>
    <xf numFmtId="0" fontId="7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/>
    <xf numFmtId="0" fontId="8" fillId="0" borderId="8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vertical="top"/>
    </xf>
    <xf numFmtId="0" fontId="0" fillId="0" borderId="3" xfId="0" applyBorder="1"/>
    <xf numFmtId="0" fontId="5" fillId="3" borderId="8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 wrapText="1"/>
    </xf>
    <xf numFmtId="164" fontId="5" fillId="0" borderId="3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justify" vertical="center"/>
    </xf>
    <xf numFmtId="164" fontId="5" fillId="4" borderId="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0" fillId="0" borderId="5" xfId="0" applyFill="1" applyBorder="1"/>
    <xf numFmtId="0" fontId="5" fillId="0" borderId="5" xfId="0" applyFont="1" applyFill="1" applyBorder="1" applyAlignment="1">
      <alignment vertical="center" wrapText="1"/>
    </xf>
    <xf numFmtId="0" fontId="8" fillId="0" borderId="0" xfId="0" applyFont="1" applyFill="1" applyAlignment="1">
      <alignment horizontal="justify" vertical="center"/>
    </xf>
    <xf numFmtId="0" fontId="11" fillId="0" borderId="0" xfId="0" applyFont="1" applyFill="1" applyAlignment="1"/>
    <xf numFmtId="0" fontId="11" fillId="0" borderId="3" xfId="0" applyFont="1" applyFill="1" applyBorder="1" applyAlignment="1"/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5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64" fontId="8" fillId="0" borderId="3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8" xfId="0" applyFont="1" applyBorder="1" applyAlignment="1">
      <alignment horizontal="left"/>
    </xf>
    <xf numFmtId="0" fontId="3" fillId="0" borderId="9" xfId="0" applyFont="1" applyBorder="1" applyAlignment="1"/>
    <xf numFmtId="0" fontId="3" fillId="0" borderId="10" xfId="0" applyFont="1" applyBorder="1" applyAlignment="1"/>
    <xf numFmtId="0" fontId="5" fillId="0" borderId="8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5" fillId="0" borderId="3" xfId="0" applyFont="1" applyFill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5" fillId="0" borderId="8" xfId="0" applyFont="1" applyFill="1" applyBorder="1" applyAlignment="1">
      <alignment horizontal="justify" vertical="center"/>
    </xf>
    <xf numFmtId="0" fontId="3" fillId="0" borderId="9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5" fillId="0" borderId="8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0" fillId="0" borderId="9" xfId="0" applyBorder="1" applyAlignment="1">
      <alignment vertical="center"/>
    </xf>
    <xf numFmtId="0" fontId="6" fillId="0" borderId="0" xfId="0" applyFont="1" applyFill="1" applyAlignment="1">
      <alignment horizontal="justify" vertical="center"/>
    </xf>
    <xf numFmtId="0" fontId="0" fillId="0" borderId="0" xfId="0" applyFill="1" applyAlignment="1">
      <alignment horizontal="justify" vertical="center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5" fillId="3" borderId="8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Fill="1"/>
    <xf numFmtId="0" fontId="3" fillId="0" borderId="0" xfId="0" applyFont="1"/>
    <xf numFmtId="0" fontId="11" fillId="0" borderId="0" xfId="0" applyFont="1" applyFill="1"/>
    <xf numFmtId="0" fontId="11" fillId="0" borderId="0" xfId="0" applyFont="1"/>
    <xf numFmtId="0" fontId="11" fillId="0" borderId="9" xfId="0" applyFont="1" applyBorder="1" applyAlignment="1"/>
    <xf numFmtId="0" fontId="5" fillId="0" borderId="9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/>
    <xf numFmtId="0" fontId="3" fillId="0" borderId="9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right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/>
    <xf numFmtId="0" fontId="3" fillId="0" borderId="9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justify" vertical="center"/>
    </xf>
    <xf numFmtId="0" fontId="3" fillId="0" borderId="9" xfId="0" applyFont="1" applyFill="1" applyBorder="1" applyAlignment="1">
      <alignment horizontal="justify" vertical="center"/>
    </xf>
    <xf numFmtId="0" fontId="0" fillId="0" borderId="10" xfId="0" applyFill="1" applyBorder="1" applyAlignment="1">
      <alignment horizontal="justify" vertical="center"/>
    </xf>
    <xf numFmtId="0" fontId="0" fillId="0" borderId="0" xfId="0" applyFill="1" applyBorder="1" applyAlignment="1"/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3" fillId="0" borderId="9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/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justify" vertical="center"/>
    </xf>
    <xf numFmtId="0" fontId="0" fillId="0" borderId="9" xfId="0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0" fontId="5" fillId="0" borderId="9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11" fillId="0" borderId="1" xfId="0" applyFont="1" applyFill="1" applyBorder="1" applyAlignment="1"/>
    <xf numFmtId="0" fontId="3" fillId="0" borderId="9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0" fillId="0" borderId="9" xfId="0" applyFill="1" applyBorder="1" applyAlignment="1"/>
    <xf numFmtId="0" fontId="0" fillId="0" borderId="10" xfId="0" applyFill="1" applyBorder="1" applyAlignment="1"/>
    <xf numFmtId="0" fontId="5" fillId="0" borderId="8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/>
    <xf numFmtId="0" fontId="2" fillId="0" borderId="0" xfId="0" applyFont="1" applyFill="1" applyAlignment="1">
      <alignment horizontal="left" vertical="center"/>
    </xf>
    <xf numFmtId="0" fontId="0" fillId="0" borderId="9" xfId="0" applyFill="1" applyBorder="1" applyAlignment="1">
      <alignment horizontal="justify" vertical="center"/>
    </xf>
    <xf numFmtId="0" fontId="0" fillId="0" borderId="9" xfId="0" applyFont="1" applyFill="1" applyBorder="1" applyAlignment="1"/>
    <xf numFmtId="0" fontId="0" fillId="0" borderId="10" xfId="0" applyFont="1" applyFill="1" applyBorder="1" applyAlignment="1"/>
    <xf numFmtId="0" fontId="8" fillId="0" borderId="1" xfId="0" applyFont="1" applyFill="1" applyBorder="1" applyAlignment="1">
      <alignment horizontal="right" vertical="center"/>
    </xf>
    <xf numFmtId="0" fontId="3" fillId="0" borderId="3" xfId="0" applyFont="1" applyFill="1" applyBorder="1"/>
    <xf numFmtId="0" fontId="5" fillId="0" borderId="8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11" fillId="0" borderId="9" xfId="0" applyFont="1" applyFill="1" applyBorder="1" applyAlignment="1">
      <alignment wrapText="1"/>
    </xf>
    <xf numFmtId="0" fontId="0" fillId="0" borderId="0" xfId="0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8" fillId="0" borderId="8" xfId="0" applyFont="1" applyFill="1" applyBorder="1" applyAlignment="1">
      <alignment horizontal="justify" vertical="center" wrapText="1"/>
    </xf>
    <xf numFmtId="0" fontId="11" fillId="0" borderId="9" xfId="0" applyFont="1" applyFill="1" applyBorder="1" applyAlignment="1">
      <alignment horizontal="justify" vertical="center" wrapText="1"/>
    </xf>
    <xf numFmtId="0" fontId="0" fillId="0" borderId="9" xfId="0" applyFont="1" applyBorder="1" applyAlignment="1"/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5" fillId="0" borderId="0" xfId="0" applyFont="1" applyAlignment="1"/>
    <xf numFmtId="0" fontId="3" fillId="0" borderId="0" xfId="0" applyFont="1" applyAlignment="1"/>
    <xf numFmtId="0" fontId="5" fillId="0" borderId="0" xfId="0" applyFont="1"/>
    <xf numFmtId="0" fontId="3" fillId="0" borderId="0" xfId="0" applyFont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11" fillId="0" borderId="0" xfId="0" applyFont="1" applyBorder="1" applyAlignment="1"/>
    <xf numFmtId="0" fontId="6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/>
    <xf numFmtId="0" fontId="5" fillId="3" borderId="8" xfId="0" applyFont="1" applyFill="1" applyBorder="1" applyAlignment="1">
      <alignment horizontal="justify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vidchenko/Desktop/&#1054;&#1058;&#1063;&#1045;&#1058;&#1067;%202023/&#1054;&#1058;&#1063;&#1045;&#1058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годовой"/>
      <sheetName val="январь"/>
      <sheetName val="февраль"/>
      <sheetName val="март"/>
      <sheetName val="1 квартал"/>
      <sheetName val="апрель"/>
      <sheetName val="май"/>
      <sheetName val="июнь"/>
      <sheetName val="2 квартал"/>
      <sheetName val="1 полугодие"/>
      <sheetName val="июль"/>
      <sheetName val="август"/>
      <sheetName val="сентябрь"/>
      <sheetName val="3 квартал"/>
      <sheetName val="9 мес."/>
      <sheetName val="октябрь"/>
      <sheetName val="ноябрь"/>
      <sheetName val="декабрь"/>
      <sheetName val="4 кв"/>
      <sheetName val="ГОДОВО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0">
          <cell r="C10">
            <v>765</v>
          </cell>
          <cell r="F10">
            <v>977</v>
          </cell>
        </row>
        <row r="11">
          <cell r="C11">
            <v>715</v>
          </cell>
          <cell r="F11">
            <v>835</v>
          </cell>
        </row>
        <row r="12">
          <cell r="C12">
            <v>192</v>
          </cell>
          <cell r="F12">
            <v>145</v>
          </cell>
        </row>
        <row r="13">
          <cell r="C13">
            <v>127</v>
          </cell>
          <cell r="F13">
            <v>154</v>
          </cell>
        </row>
        <row r="15">
          <cell r="C15">
            <v>9</v>
          </cell>
        </row>
        <row r="68">
          <cell r="D68">
            <v>242</v>
          </cell>
          <cell r="G68">
            <v>86</v>
          </cell>
        </row>
        <row r="69">
          <cell r="D69">
            <v>60</v>
          </cell>
          <cell r="G69">
            <v>31</v>
          </cell>
        </row>
        <row r="70">
          <cell r="D70">
            <v>190</v>
          </cell>
          <cell r="G70">
            <v>128</v>
          </cell>
        </row>
        <row r="71">
          <cell r="D71">
            <v>49</v>
          </cell>
          <cell r="G71">
            <v>8</v>
          </cell>
        </row>
        <row r="72">
          <cell r="D72">
            <v>5</v>
          </cell>
          <cell r="G72">
            <v>6</v>
          </cell>
        </row>
        <row r="73">
          <cell r="D73">
            <v>10</v>
          </cell>
          <cell r="G73">
            <v>10</v>
          </cell>
        </row>
        <row r="74">
          <cell r="D74">
            <v>5</v>
          </cell>
          <cell r="G74">
            <v>1</v>
          </cell>
        </row>
        <row r="75">
          <cell r="D75">
            <v>65</v>
          </cell>
          <cell r="G75">
            <v>29</v>
          </cell>
        </row>
        <row r="76">
          <cell r="D76">
            <v>33</v>
          </cell>
          <cell r="G76">
            <v>202</v>
          </cell>
        </row>
        <row r="77">
          <cell r="G77">
            <v>1</v>
          </cell>
        </row>
        <row r="78">
          <cell r="D78">
            <v>20</v>
          </cell>
          <cell r="G78">
            <v>47</v>
          </cell>
        </row>
        <row r="79">
          <cell r="D79">
            <v>3</v>
          </cell>
          <cell r="G79">
            <v>5</v>
          </cell>
        </row>
        <row r="80">
          <cell r="G80">
            <v>3</v>
          </cell>
        </row>
        <row r="89">
          <cell r="C89">
            <v>487</v>
          </cell>
          <cell r="D89">
            <v>341</v>
          </cell>
        </row>
        <row r="90">
          <cell r="C90">
            <v>43</v>
          </cell>
          <cell r="D90">
            <v>47</v>
          </cell>
        </row>
        <row r="91">
          <cell r="C91">
            <v>8</v>
          </cell>
          <cell r="D91">
            <v>50</v>
          </cell>
        </row>
        <row r="93">
          <cell r="C93">
            <v>14</v>
          </cell>
          <cell r="D93">
            <v>5</v>
          </cell>
        </row>
        <row r="94">
          <cell r="C94">
            <v>7</v>
          </cell>
          <cell r="D94">
            <v>27</v>
          </cell>
        </row>
        <row r="95">
          <cell r="C95">
            <v>2</v>
          </cell>
          <cell r="D95">
            <v>4</v>
          </cell>
        </row>
        <row r="96">
          <cell r="C96">
            <v>11</v>
          </cell>
          <cell r="D96">
            <v>4</v>
          </cell>
        </row>
        <row r="97">
          <cell r="C97">
            <v>6</v>
          </cell>
          <cell r="D97">
            <v>4</v>
          </cell>
        </row>
        <row r="98">
          <cell r="C98">
            <v>11</v>
          </cell>
          <cell r="D98">
            <v>5</v>
          </cell>
        </row>
        <row r="99">
          <cell r="C99">
            <v>11</v>
          </cell>
          <cell r="D99">
            <v>16</v>
          </cell>
        </row>
        <row r="100">
          <cell r="D100">
            <v>4</v>
          </cell>
        </row>
        <row r="101">
          <cell r="C101">
            <v>23</v>
          </cell>
          <cell r="D101">
            <v>15</v>
          </cell>
        </row>
        <row r="102">
          <cell r="C102">
            <v>1</v>
          </cell>
          <cell r="D102">
            <v>1</v>
          </cell>
        </row>
        <row r="103">
          <cell r="C103">
            <v>32</v>
          </cell>
          <cell r="D103">
            <v>23</v>
          </cell>
        </row>
        <row r="104">
          <cell r="C104">
            <v>6</v>
          </cell>
          <cell r="D104">
            <v>3</v>
          </cell>
        </row>
        <row r="105">
          <cell r="D105">
            <v>2</v>
          </cell>
        </row>
        <row r="106">
          <cell r="C106">
            <v>3</v>
          </cell>
          <cell r="D106">
            <v>3</v>
          </cell>
        </row>
        <row r="107">
          <cell r="C107">
            <v>77</v>
          </cell>
          <cell r="D107">
            <v>33</v>
          </cell>
        </row>
        <row r="116">
          <cell r="J116">
            <v>1</v>
          </cell>
        </row>
        <row r="117">
          <cell r="J117">
            <v>4</v>
          </cell>
        </row>
        <row r="118">
          <cell r="J118">
            <v>1</v>
          </cell>
        </row>
        <row r="119">
          <cell r="I119">
            <v>1</v>
          </cell>
          <cell r="J119">
            <v>0</v>
          </cell>
        </row>
        <row r="120">
          <cell r="J120">
            <v>3</v>
          </cell>
        </row>
        <row r="121">
          <cell r="J121">
            <v>1</v>
          </cell>
        </row>
        <row r="129">
          <cell r="J129">
            <v>1</v>
          </cell>
        </row>
        <row r="131">
          <cell r="J131">
            <v>1</v>
          </cell>
        </row>
        <row r="132">
          <cell r="I132">
            <v>1</v>
          </cell>
        </row>
        <row r="134">
          <cell r="J134">
            <v>0</v>
          </cell>
        </row>
        <row r="138">
          <cell r="J138">
            <v>1</v>
          </cell>
        </row>
        <row r="140">
          <cell r="I140">
            <v>1</v>
          </cell>
        </row>
        <row r="141">
          <cell r="I141">
            <v>1</v>
          </cell>
          <cell r="J141">
            <v>3</v>
          </cell>
        </row>
        <row r="142">
          <cell r="J142">
            <v>0</v>
          </cell>
        </row>
        <row r="143">
          <cell r="I143">
            <v>1</v>
          </cell>
          <cell r="J143">
            <v>3</v>
          </cell>
        </row>
        <row r="144">
          <cell r="I144">
            <v>1</v>
          </cell>
          <cell r="J144">
            <v>4</v>
          </cell>
        </row>
        <row r="145">
          <cell r="J145">
            <v>4</v>
          </cell>
        </row>
        <row r="146">
          <cell r="I146">
            <v>4</v>
          </cell>
          <cell r="J146">
            <v>15</v>
          </cell>
        </row>
        <row r="148">
          <cell r="I148">
            <v>5</v>
          </cell>
          <cell r="J148">
            <v>8</v>
          </cell>
        </row>
        <row r="150">
          <cell r="I150">
            <v>0</v>
          </cell>
          <cell r="J150">
            <v>2</v>
          </cell>
        </row>
        <row r="151">
          <cell r="J151">
            <v>32</v>
          </cell>
        </row>
        <row r="152">
          <cell r="J152">
            <v>1</v>
          </cell>
        </row>
        <row r="156">
          <cell r="J156">
            <v>1</v>
          </cell>
        </row>
        <row r="159">
          <cell r="J159">
            <v>1</v>
          </cell>
        </row>
        <row r="161">
          <cell r="I161">
            <v>1</v>
          </cell>
          <cell r="J161">
            <v>1</v>
          </cell>
        </row>
        <row r="166">
          <cell r="J166">
            <v>1</v>
          </cell>
        </row>
        <row r="167">
          <cell r="J167">
            <v>1</v>
          </cell>
        </row>
        <row r="170">
          <cell r="I170">
            <v>0</v>
          </cell>
          <cell r="J170">
            <v>6</v>
          </cell>
        </row>
        <row r="171">
          <cell r="J171">
            <v>1</v>
          </cell>
        </row>
        <row r="172">
          <cell r="J172">
            <v>1</v>
          </cell>
        </row>
        <row r="174">
          <cell r="J174">
            <v>1</v>
          </cell>
        </row>
        <row r="175">
          <cell r="I175">
            <v>0</v>
          </cell>
          <cell r="J175">
            <v>0</v>
          </cell>
        </row>
        <row r="178">
          <cell r="J178">
            <v>0</v>
          </cell>
        </row>
        <row r="180">
          <cell r="J180">
            <v>6</v>
          </cell>
        </row>
        <row r="184">
          <cell r="I184">
            <v>1</v>
          </cell>
          <cell r="J184">
            <v>1</v>
          </cell>
        </row>
        <row r="185">
          <cell r="I185">
            <v>1</v>
          </cell>
          <cell r="J185">
            <v>1</v>
          </cell>
        </row>
        <row r="187">
          <cell r="J187">
            <v>1</v>
          </cell>
        </row>
        <row r="189">
          <cell r="J189">
            <v>1</v>
          </cell>
        </row>
        <row r="190">
          <cell r="I190">
            <v>1</v>
          </cell>
          <cell r="J190">
            <v>1</v>
          </cell>
        </row>
        <row r="194">
          <cell r="J194">
            <v>1</v>
          </cell>
        </row>
        <row r="195">
          <cell r="J195">
            <v>0</v>
          </cell>
        </row>
        <row r="196">
          <cell r="I196">
            <v>0</v>
          </cell>
          <cell r="J196">
            <v>7</v>
          </cell>
        </row>
        <row r="197">
          <cell r="I197">
            <v>1</v>
          </cell>
          <cell r="J197">
            <v>1</v>
          </cell>
        </row>
        <row r="198">
          <cell r="J198">
            <v>0</v>
          </cell>
        </row>
        <row r="199">
          <cell r="I199">
            <v>2</v>
          </cell>
          <cell r="J199">
            <v>4</v>
          </cell>
        </row>
        <row r="201">
          <cell r="I201">
            <v>1</v>
          </cell>
        </row>
        <row r="203">
          <cell r="J203">
            <v>1</v>
          </cell>
        </row>
        <row r="204">
          <cell r="I204">
            <v>23</v>
          </cell>
          <cell r="J204">
            <v>124</v>
          </cell>
        </row>
        <row r="207">
          <cell r="J207">
            <v>3</v>
          </cell>
        </row>
        <row r="208">
          <cell r="J208">
            <v>1</v>
          </cell>
        </row>
        <row r="209">
          <cell r="J209">
            <v>4</v>
          </cell>
        </row>
        <row r="210">
          <cell r="I210">
            <v>23</v>
          </cell>
          <cell r="J210">
            <v>128</v>
          </cell>
        </row>
        <row r="247">
          <cell r="J247">
            <v>1</v>
          </cell>
          <cell r="K247">
            <v>0</v>
          </cell>
        </row>
        <row r="250">
          <cell r="J250">
            <v>2</v>
          </cell>
          <cell r="K250">
            <v>4</v>
          </cell>
        </row>
        <row r="251">
          <cell r="J251">
            <v>1</v>
          </cell>
          <cell r="K251">
            <v>3</v>
          </cell>
        </row>
        <row r="253">
          <cell r="K253">
            <v>1</v>
          </cell>
        </row>
        <row r="255">
          <cell r="J255">
            <v>1</v>
          </cell>
          <cell r="K255">
            <v>1</v>
          </cell>
        </row>
        <row r="256">
          <cell r="J256">
            <v>3</v>
          </cell>
          <cell r="K256">
            <v>0</v>
          </cell>
        </row>
        <row r="257">
          <cell r="K257">
            <v>1</v>
          </cell>
        </row>
        <row r="266">
          <cell r="J266">
            <v>2</v>
          </cell>
          <cell r="K266">
            <v>2</v>
          </cell>
        </row>
        <row r="267">
          <cell r="J267">
            <v>1</v>
          </cell>
          <cell r="K267">
            <v>1</v>
          </cell>
        </row>
        <row r="268">
          <cell r="J268">
            <v>2</v>
          </cell>
          <cell r="K268">
            <v>0</v>
          </cell>
        </row>
        <row r="269">
          <cell r="J269">
            <v>3</v>
          </cell>
          <cell r="K269">
            <v>1</v>
          </cell>
        </row>
        <row r="270">
          <cell r="J270">
            <v>9</v>
          </cell>
          <cell r="K270">
            <v>2</v>
          </cell>
        </row>
        <row r="271">
          <cell r="J271">
            <v>7</v>
          </cell>
          <cell r="K271">
            <v>1</v>
          </cell>
        </row>
        <row r="272">
          <cell r="J272">
            <v>1</v>
          </cell>
        </row>
        <row r="273">
          <cell r="J273">
            <v>2</v>
          </cell>
          <cell r="K273">
            <v>2</v>
          </cell>
        </row>
        <row r="274">
          <cell r="J274">
            <v>1</v>
          </cell>
          <cell r="K274">
            <v>1</v>
          </cell>
        </row>
        <row r="275">
          <cell r="J275">
            <v>2</v>
          </cell>
          <cell r="K275">
            <v>2</v>
          </cell>
        </row>
        <row r="276">
          <cell r="K276">
            <v>1</v>
          </cell>
        </row>
        <row r="285">
          <cell r="K285">
            <v>0</v>
          </cell>
        </row>
        <row r="287">
          <cell r="J287">
            <v>1</v>
          </cell>
          <cell r="K287">
            <v>1</v>
          </cell>
        </row>
        <row r="290">
          <cell r="J290">
            <v>1</v>
          </cell>
          <cell r="K290">
            <v>1</v>
          </cell>
        </row>
        <row r="291">
          <cell r="J291">
            <v>5</v>
          </cell>
          <cell r="K291">
            <v>1</v>
          </cell>
        </row>
        <row r="299">
          <cell r="J299">
            <v>2</v>
          </cell>
          <cell r="K299">
            <v>0</v>
          </cell>
        </row>
        <row r="300">
          <cell r="J300">
            <v>2</v>
          </cell>
          <cell r="K300">
            <v>1</v>
          </cell>
        </row>
        <row r="301">
          <cell r="J301">
            <v>12</v>
          </cell>
          <cell r="K301">
            <v>9</v>
          </cell>
        </row>
        <row r="302">
          <cell r="J302">
            <v>3</v>
          </cell>
          <cell r="K302">
            <v>1</v>
          </cell>
        </row>
        <row r="312">
          <cell r="K312">
            <v>2</v>
          </cell>
        </row>
        <row r="313">
          <cell r="K313">
            <v>1</v>
          </cell>
        </row>
        <row r="314">
          <cell r="J314">
            <v>1</v>
          </cell>
          <cell r="K314">
            <v>1</v>
          </cell>
        </row>
        <row r="322">
          <cell r="J322">
            <v>1</v>
          </cell>
          <cell r="K322">
            <v>1</v>
          </cell>
        </row>
        <row r="324">
          <cell r="J324">
            <v>1</v>
          </cell>
        </row>
        <row r="325">
          <cell r="J325">
            <v>8</v>
          </cell>
          <cell r="K325">
            <v>2</v>
          </cell>
        </row>
        <row r="326">
          <cell r="J326">
            <v>3</v>
          </cell>
          <cell r="K326">
            <v>2</v>
          </cell>
        </row>
        <row r="327">
          <cell r="J327">
            <v>5</v>
          </cell>
        </row>
        <row r="328">
          <cell r="J328">
            <v>4</v>
          </cell>
          <cell r="K328">
            <v>3</v>
          </cell>
        </row>
        <row r="329">
          <cell r="K329">
            <v>1</v>
          </cell>
        </row>
        <row r="330">
          <cell r="J330">
            <v>5</v>
          </cell>
          <cell r="K330">
            <v>11</v>
          </cell>
        </row>
        <row r="331">
          <cell r="J331">
            <v>2</v>
          </cell>
          <cell r="K331">
            <v>2</v>
          </cell>
        </row>
        <row r="338">
          <cell r="J338">
            <v>1</v>
          </cell>
        </row>
        <row r="340">
          <cell r="J340">
            <v>6</v>
          </cell>
          <cell r="K340">
            <v>6</v>
          </cell>
        </row>
        <row r="341">
          <cell r="J341">
            <v>7</v>
          </cell>
          <cell r="K341">
            <v>2</v>
          </cell>
        </row>
        <row r="348">
          <cell r="K348">
            <v>2</v>
          </cell>
        </row>
        <row r="349">
          <cell r="J349">
            <v>29</v>
          </cell>
          <cell r="K349">
            <v>13</v>
          </cell>
        </row>
        <row r="350">
          <cell r="J350">
            <v>13</v>
          </cell>
          <cell r="K350">
            <v>5</v>
          </cell>
        </row>
        <row r="351">
          <cell r="J351">
            <v>8</v>
          </cell>
          <cell r="K351">
            <v>6</v>
          </cell>
        </row>
        <row r="352">
          <cell r="J352">
            <v>4</v>
          </cell>
          <cell r="K352">
            <v>6</v>
          </cell>
        </row>
        <row r="353">
          <cell r="J353">
            <v>4</v>
          </cell>
          <cell r="K353">
            <v>2</v>
          </cell>
        </row>
        <row r="354">
          <cell r="K354">
            <v>1</v>
          </cell>
        </row>
        <row r="355">
          <cell r="J355">
            <v>1</v>
          </cell>
          <cell r="K355">
            <v>1</v>
          </cell>
        </row>
        <row r="356">
          <cell r="J356">
            <v>1</v>
          </cell>
          <cell r="K356">
            <v>1</v>
          </cell>
        </row>
        <row r="357">
          <cell r="J357">
            <v>0</v>
          </cell>
        </row>
        <row r="358">
          <cell r="J358">
            <v>5</v>
          </cell>
          <cell r="K358">
            <v>3</v>
          </cell>
        </row>
        <row r="359">
          <cell r="J359">
            <v>27</v>
          </cell>
          <cell r="K359">
            <v>32</v>
          </cell>
        </row>
        <row r="360">
          <cell r="K360">
            <v>0</v>
          </cell>
        </row>
        <row r="361">
          <cell r="J361">
            <v>28</v>
          </cell>
          <cell r="K361">
            <v>20</v>
          </cell>
        </row>
        <row r="362">
          <cell r="J362">
            <v>8</v>
          </cell>
          <cell r="K362">
            <v>13</v>
          </cell>
        </row>
        <row r="363">
          <cell r="J363">
            <v>3</v>
          </cell>
        </row>
        <row r="364">
          <cell r="K364">
            <v>0</v>
          </cell>
        </row>
        <row r="365">
          <cell r="J365">
            <v>1</v>
          </cell>
          <cell r="K365">
            <v>2</v>
          </cell>
        </row>
        <row r="367">
          <cell r="K367">
            <v>0</v>
          </cell>
        </row>
        <row r="368">
          <cell r="J368">
            <v>0</v>
          </cell>
          <cell r="K368">
            <v>2</v>
          </cell>
        </row>
        <row r="369">
          <cell r="J369">
            <v>0</v>
          </cell>
          <cell r="K369">
            <v>3</v>
          </cell>
        </row>
        <row r="370">
          <cell r="J370">
            <v>0</v>
          </cell>
          <cell r="K370">
            <v>0</v>
          </cell>
        </row>
        <row r="371">
          <cell r="J371">
            <v>0</v>
          </cell>
          <cell r="K371">
            <v>0</v>
          </cell>
        </row>
        <row r="372">
          <cell r="J372">
            <v>4</v>
          </cell>
          <cell r="K372">
            <v>1</v>
          </cell>
        </row>
        <row r="373">
          <cell r="K373">
            <v>0</v>
          </cell>
        </row>
        <row r="374">
          <cell r="J374">
            <v>2</v>
          </cell>
          <cell r="K374">
            <v>1</v>
          </cell>
        </row>
        <row r="375">
          <cell r="J375">
            <v>1</v>
          </cell>
          <cell r="K375">
            <v>1</v>
          </cell>
        </row>
        <row r="376">
          <cell r="J376">
            <v>1</v>
          </cell>
        </row>
        <row r="377">
          <cell r="J377">
            <v>0</v>
          </cell>
        </row>
        <row r="378">
          <cell r="J378">
            <v>140</v>
          </cell>
          <cell r="K378">
            <v>115</v>
          </cell>
        </row>
        <row r="384">
          <cell r="J384">
            <v>10</v>
          </cell>
          <cell r="K384">
            <v>8</v>
          </cell>
        </row>
        <row r="385">
          <cell r="J385">
            <v>13</v>
          </cell>
          <cell r="K385">
            <v>13</v>
          </cell>
        </row>
        <row r="386">
          <cell r="J386">
            <v>2</v>
          </cell>
          <cell r="K386">
            <v>2</v>
          </cell>
        </row>
        <row r="387">
          <cell r="J387">
            <v>20</v>
          </cell>
          <cell r="K387">
            <v>7</v>
          </cell>
        </row>
        <row r="388">
          <cell r="J388">
            <v>19</v>
          </cell>
          <cell r="K388">
            <v>3</v>
          </cell>
        </row>
        <row r="389">
          <cell r="J389">
            <v>11</v>
          </cell>
          <cell r="K389">
            <v>10</v>
          </cell>
        </row>
        <row r="390">
          <cell r="J390">
            <v>4</v>
          </cell>
          <cell r="K390">
            <v>5</v>
          </cell>
        </row>
        <row r="391">
          <cell r="J391">
            <v>5</v>
          </cell>
          <cell r="K391">
            <v>8</v>
          </cell>
        </row>
        <row r="392">
          <cell r="J392">
            <v>0</v>
          </cell>
          <cell r="K392">
            <v>2</v>
          </cell>
        </row>
        <row r="393">
          <cell r="J393">
            <v>2</v>
          </cell>
        </row>
        <row r="394">
          <cell r="J394">
            <v>19</v>
          </cell>
          <cell r="K394">
            <v>7</v>
          </cell>
        </row>
        <row r="395">
          <cell r="J395">
            <v>1</v>
          </cell>
        </row>
        <row r="397">
          <cell r="J397">
            <v>4</v>
          </cell>
          <cell r="K397">
            <v>1</v>
          </cell>
        </row>
        <row r="404">
          <cell r="J404">
            <v>4</v>
          </cell>
        </row>
        <row r="405">
          <cell r="J405">
            <v>2</v>
          </cell>
          <cell r="K405">
            <v>0</v>
          </cell>
        </row>
        <row r="406">
          <cell r="J406">
            <v>1</v>
          </cell>
          <cell r="K406">
            <v>3</v>
          </cell>
        </row>
        <row r="407">
          <cell r="J407">
            <v>3</v>
          </cell>
          <cell r="K407">
            <v>0</v>
          </cell>
        </row>
        <row r="409">
          <cell r="J409">
            <v>2</v>
          </cell>
          <cell r="K409">
            <v>1</v>
          </cell>
        </row>
        <row r="416">
          <cell r="J416">
            <v>0</v>
          </cell>
        </row>
        <row r="417">
          <cell r="J417">
            <v>3</v>
          </cell>
          <cell r="K417">
            <v>2</v>
          </cell>
        </row>
        <row r="418">
          <cell r="J418">
            <v>6</v>
          </cell>
          <cell r="K418">
            <v>1</v>
          </cell>
        </row>
        <row r="419">
          <cell r="J419">
            <v>14</v>
          </cell>
          <cell r="K419">
            <v>8</v>
          </cell>
        </row>
        <row r="420">
          <cell r="J420">
            <v>6</v>
          </cell>
          <cell r="K420">
            <v>2</v>
          </cell>
        </row>
        <row r="421">
          <cell r="J421">
            <v>1</v>
          </cell>
          <cell r="K421">
            <v>1</v>
          </cell>
        </row>
        <row r="422">
          <cell r="J422">
            <v>3</v>
          </cell>
          <cell r="K422">
            <v>3</v>
          </cell>
        </row>
        <row r="423">
          <cell r="J423">
            <v>2</v>
          </cell>
          <cell r="K423">
            <v>0</v>
          </cell>
        </row>
        <row r="424">
          <cell r="J424">
            <v>4</v>
          </cell>
        </row>
        <row r="425">
          <cell r="J425">
            <v>3</v>
          </cell>
          <cell r="K425">
            <v>1</v>
          </cell>
        </row>
        <row r="426">
          <cell r="J426">
            <v>4</v>
          </cell>
        </row>
        <row r="427">
          <cell r="J427">
            <v>1</v>
          </cell>
        </row>
        <row r="435">
          <cell r="J435">
            <v>3</v>
          </cell>
          <cell r="K435">
            <v>3</v>
          </cell>
        </row>
        <row r="436">
          <cell r="J436">
            <v>1</v>
          </cell>
        </row>
        <row r="437">
          <cell r="J437">
            <v>45</v>
          </cell>
          <cell r="K437">
            <v>16</v>
          </cell>
        </row>
        <row r="438">
          <cell r="J438">
            <v>14</v>
          </cell>
          <cell r="K438">
            <v>39</v>
          </cell>
        </row>
        <row r="439">
          <cell r="J439">
            <v>3</v>
          </cell>
          <cell r="K439">
            <v>6</v>
          </cell>
        </row>
        <row r="440">
          <cell r="K440">
            <v>11</v>
          </cell>
        </row>
        <row r="441">
          <cell r="J441">
            <v>16</v>
          </cell>
          <cell r="K441">
            <v>33</v>
          </cell>
        </row>
        <row r="442">
          <cell r="J442">
            <v>1</v>
          </cell>
          <cell r="K442">
            <v>1</v>
          </cell>
        </row>
        <row r="443">
          <cell r="J443">
            <v>1</v>
          </cell>
          <cell r="K443">
            <v>3</v>
          </cell>
        </row>
        <row r="444">
          <cell r="J444">
            <v>3</v>
          </cell>
          <cell r="K444">
            <v>28</v>
          </cell>
        </row>
        <row r="451">
          <cell r="J451">
            <v>22</v>
          </cell>
          <cell r="K451">
            <v>32</v>
          </cell>
        </row>
        <row r="452">
          <cell r="J452">
            <v>5</v>
          </cell>
          <cell r="K452">
            <v>12</v>
          </cell>
        </row>
        <row r="453">
          <cell r="J453">
            <v>6</v>
          </cell>
          <cell r="K453">
            <v>4</v>
          </cell>
        </row>
        <row r="454">
          <cell r="J454">
            <v>18</v>
          </cell>
          <cell r="K454">
            <v>16</v>
          </cell>
        </row>
        <row r="455">
          <cell r="J455">
            <v>39</v>
          </cell>
          <cell r="K455">
            <v>20</v>
          </cell>
        </row>
        <row r="456">
          <cell r="K456">
            <v>2</v>
          </cell>
        </row>
        <row r="457">
          <cell r="J457">
            <v>4</v>
          </cell>
          <cell r="K457">
            <v>1</v>
          </cell>
        </row>
        <row r="458">
          <cell r="J458">
            <v>0</v>
          </cell>
          <cell r="K458">
            <v>2</v>
          </cell>
        </row>
        <row r="459">
          <cell r="J459">
            <v>1</v>
          </cell>
          <cell r="K459">
            <v>1</v>
          </cell>
        </row>
        <row r="460">
          <cell r="J460">
            <v>10</v>
          </cell>
          <cell r="K460">
            <v>0</v>
          </cell>
        </row>
        <row r="467">
          <cell r="J467">
            <v>1</v>
          </cell>
          <cell r="K467">
            <v>7</v>
          </cell>
        </row>
        <row r="468">
          <cell r="J468">
            <v>20</v>
          </cell>
          <cell r="K468">
            <v>10</v>
          </cell>
        </row>
        <row r="469">
          <cell r="K469">
            <v>1</v>
          </cell>
        </row>
        <row r="470">
          <cell r="K470">
            <v>1</v>
          </cell>
        </row>
        <row r="478">
          <cell r="K478">
            <v>2</v>
          </cell>
        </row>
        <row r="481">
          <cell r="J481">
            <v>0</v>
          </cell>
        </row>
        <row r="487">
          <cell r="J487">
            <v>0</v>
          </cell>
          <cell r="K487">
            <v>0</v>
          </cell>
        </row>
        <row r="488">
          <cell r="K488">
            <v>3</v>
          </cell>
        </row>
        <row r="489">
          <cell r="J489">
            <v>9</v>
          </cell>
          <cell r="K489">
            <v>2</v>
          </cell>
        </row>
        <row r="490">
          <cell r="J490">
            <v>1</v>
          </cell>
          <cell r="K490">
            <v>2</v>
          </cell>
        </row>
        <row r="491">
          <cell r="J491">
            <v>8</v>
          </cell>
          <cell r="K491">
            <v>10</v>
          </cell>
        </row>
        <row r="492">
          <cell r="J492">
            <v>1</v>
          </cell>
          <cell r="K492">
            <v>0</v>
          </cell>
        </row>
        <row r="494">
          <cell r="K494">
            <v>1</v>
          </cell>
        </row>
        <row r="495">
          <cell r="J495">
            <v>1</v>
          </cell>
          <cell r="K495">
            <v>1</v>
          </cell>
        </row>
        <row r="496">
          <cell r="K496">
            <v>1</v>
          </cell>
        </row>
        <row r="497">
          <cell r="K497">
            <v>2</v>
          </cell>
        </row>
        <row r="498">
          <cell r="J498">
            <v>33</v>
          </cell>
          <cell r="K498">
            <v>41</v>
          </cell>
        </row>
        <row r="499">
          <cell r="J499">
            <v>26</v>
          </cell>
          <cell r="K499">
            <v>6</v>
          </cell>
        </row>
        <row r="507">
          <cell r="J507">
            <v>1</v>
          </cell>
          <cell r="K507">
            <v>1</v>
          </cell>
        </row>
        <row r="508">
          <cell r="J508">
            <v>1</v>
          </cell>
        </row>
        <row r="515">
          <cell r="J515">
            <v>2</v>
          </cell>
          <cell r="K515">
            <v>2</v>
          </cell>
        </row>
        <row r="516">
          <cell r="J516">
            <v>15</v>
          </cell>
          <cell r="K516">
            <v>3</v>
          </cell>
        </row>
        <row r="517">
          <cell r="J517">
            <v>10</v>
          </cell>
          <cell r="K517">
            <v>8</v>
          </cell>
        </row>
        <row r="519">
          <cell r="J519">
            <v>5</v>
          </cell>
          <cell r="K519">
            <v>4</v>
          </cell>
        </row>
        <row r="521">
          <cell r="J521">
            <v>4</v>
          </cell>
          <cell r="K521">
            <v>1</v>
          </cell>
        </row>
        <row r="528">
          <cell r="K528">
            <v>0</v>
          </cell>
        </row>
        <row r="535">
          <cell r="K535">
            <v>1</v>
          </cell>
        </row>
        <row r="542">
          <cell r="J542">
            <v>1</v>
          </cell>
          <cell r="K542">
            <v>20</v>
          </cell>
        </row>
        <row r="543">
          <cell r="J543">
            <v>2</v>
          </cell>
          <cell r="K543">
            <v>5</v>
          </cell>
        </row>
        <row r="544">
          <cell r="J544">
            <v>15</v>
          </cell>
          <cell r="K544">
            <v>49</v>
          </cell>
        </row>
        <row r="545">
          <cell r="J545">
            <v>7</v>
          </cell>
          <cell r="K545">
            <v>6</v>
          </cell>
        </row>
        <row r="546">
          <cell r="J546">
            <v>5</v>
          </cell>
          <cell r="K546">
            <v>31</v>
          </cell>
        </row>
        <row r="547">
          <cell r="J547">
            <v>4</v>
          </cell>
          <cell r="K547">
            <v>6</v>
          </cell>
        </row>
        <row r="548">
          <cell r="K548">
            <v>1</v>
          </cell>
        </row>
        <row r="549">
          <cell r="J549">
            <v>3</v>
          </cell>
          <cell r="K549">
            <v>11</v>
          </cell>
        </row>
      </sheetData>
      <sheetData sheetId="15" refreshError="1"/>
      <sheetData sheetId="16" refreshError="1"/>
      <sheetData sheetId="17" refreshError="1"/>
      <sheetData sheetId="18">
        <row r="10">
          <cell r="C10">
            <v>243</v>
          </cell>
          <cell r="F10">
            <v>645</v>
          </cell>
        </row>
        <row r="11">
          <cell r="C11">
            <v>247</v>
          </cell>
          <cell r="F11">
            <v>311</v>
          </cell>
        </row>
        <row r="12">
          <cell r="C12">
            <v>71</v>
          </cell>
          <cell r="F12">
            <v>96</v>
          </cell>
        </row>
        <row r="13">
          <cell r="C13">
            <v>44</v>
          </cell>
          <cell r="F13">
            <v>62</v>
          </cell>
        </row>
        <row r="15">
          <cell r="C15">
            <v>1</v>
          </cell>
        </row>
        <row r="53">
          <cell r="D53">
            <v>70</v>
          </cell>
          <cell r="G53">
            <v>25</v>
          </cell>
        </row>
        <row r="54">
          <cell r="D54">
            <v>13</v>
          </cell>
          <cell r="G54">
            <v>7</v>
          </cell>
        </row>
        <row r="55">
          <cell r="D55">
            <v>53</v>
          </cell>
          <cell r="G55">
            <v>35</v>
          </cell>
        </row>
        <row r="56">
          <cell r="D56">
            <v>8</v>
          </cell>
          <cell r="G56">
            <v>1</v>
          </cell>
        </row>
        <row r="57">
          <cell r="D57">
            <v>7</v>
          </cell>
          <cell r="G57">
            <v>4</v>
          </cell>
        </row>
        <row r="58">
          <cell r="D58">
            <v>1</v>
          </cell>
          <cell r="G58">
            <v>2</v>
          </cell>
        </row>
        <row r="59">
          <cell r="D59">
            <v>2</v>
          </cell>
          <cell r="G59">
            <v>0</v>
          </cell>
        </row>
        <row r="60">
          <cell r="D60">
            <v>5</v>
          </cell>
          <cell r="G60">
            <v>1</v>
          </cell>
        </row>
        <row r="61">
          <cell r="D61">
            <v>41</v>
          </cell>
          <cell r="G61">
            <v>74</v>
          </cell>
        </row>
        <row r="62">
          <cell r="G62">
            <v>0</v>
          </cell>
        </row>
        <row r="63">
          <cell r="D63">
            <v>14</v>
          </cell>
          <cell r="G63">
            <v>29</v>
          </cell>
        </row>
        <row r="64">
          <cell r="D64">
            <v>2</v>
          </cell>
          <cell r="G64">
            <v>0</v>
          </cell>
        </row>
        <row r="65">
          <cell r="G65">
            <v>0</v>
          </cell>
        </row>
        <row r="74">
          <cell r="C74">
            <v>126</v>
          </cell>
          <cell r="D74">
            <v>96</v>
          </cell>
        </row>
        <row r="75">
          <cell r="C75">
            <v>25</v>
          </cell>
          <cell r="D75">
            <v>27</v>
          </cell>
        </row>
        <row r="76">
          <cell r="C76">
            <v>11</v>
          </cell>
          <cell r="D76">
            <v>18</v>
          </cell>
        </row>
        <row r="78">
          <cell r="C78">
            <v>4</v>
          </cell>
          <cell r="D78">
            <v>2</v>
          </cell>
        </row>
        <row r="79">
          <cell r="C79">
            <v>2</v>
          </cell>
          <cell r="D79">
            <v>10</v>
          </cell>
        </row>
        <row r="80">
          <cell r="C80">
            <v>1</v>
          </cell>
          <cell r="D80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1</v>
          </cell>
        </row>
        <row r="83">
          <cell r="C83">
            <v>0</v>
          </cell>
          <cell r="D83">
            <v>1</v>
          </cell>
        </row>
        <row r="84">
          <cell r="C84">
            <v>10</v>
          </cell>
          <cell r="D84">
            <v>9</v>
          </cell>
        </row>
        <row r="85">
          <cell r="D85">
            <v>0</v>
          </cell>
        </row>
        <row r="86">
          <cell r="C86">
            <v>2</v>
          </cell>
          <cell r="D86">
            <v>3</v>
          </cell>
        </row>
        <row r="87">
          <cell r="C87">
            <v>0</v>
          </cell>
          <cell r="D87">
            <v>1</v>
          </cell>
        </row>
        <row r="88">
          <cell r="C88">
            <v>6</v>
          </cell>
          <cell r="D88">
            <v>8</v>
          </cell>
        </row>
        <row r="89">
          <cell r="C89">
            <v>7</v>
          </cell>
          <cell r="D89">
            <v>3</v>
          </cell>
        </row>
        <row r="90">
          <cell r="D90">
            <v>0</v>
          </cell>
        </row>
        <row r="91">
          <cell r="C91">
            <v>0</v>
          </cell>
          <cell r="D91">
            <v>1</v>
          </cell>
        </row>
        <row r="92">
          <cell r="C92">
            <v>40</v>
          </cell>
          <cell r="D92">
            <v>11</v>
          </cell>
        </row>
        <row r="101">
          <cell r="J101">
            <v>0</v>
          </cell>
        </row>
        <row r="102">
          <cell r="J102">
            <v>0</v>
          </cell>
        </row>
        <row r="103">
          <cell r="J103">
            <v>0</v>
          </cell>
        </row>
        <row r="104">
          <cell r="I104">
            <v>0</v>
          </cell>
          <cell r="J104">
            <v>1</v>
          </cell>
        </row>
        <row r="105">
          <cell r="J105">
            <v>0</v>
          </cell>
        </row>
        <row r="106">
          <cell r="J106">
            <v>0</v>
          </cell>
        </row>
        <row r="114">
          <cell r="J114">
            <v>0</v>
          </cell>
        </row>
        <row r="116">
          <cell r="J116">
            <v>0</v>
          </cell>
        </row>
        <row r="117">
          <cell r="I117">
            <v>0</v>
          </cell>
        </row>
        <row r="119">
          <cell r="J119">
            <v>1</v>
          </cell>
        </row>
        <row r="123">
          <cell r="J123">
            <v>0</v>
          </cell>
        </row>
        <row r="125">
          <cell r="I125">
            <v>1</v>
          </cell>
        </row>
        <row r="126">
          <cell r="I126">
            <v>0</v>
          </cell>
          <cell r="J126">
            <v>1</v>
          </cell>
        </row>
        <row r="127">
          <cell r="J127">
            <v>2</v>
          </cell>
        </row>
        <row r="128">
          <cell r="I128">
            <v>0</v>
          </cell>
          <cell r="J128">
            <v>2</v>
          </cell>
        </row>
        <row r="129">
          <cell r="I129">
            <v>0</v>
          </cell>
          <cell r="J129">
            <v>3</v>
          </cell>
        </row>
        <row r="130">
          <cell r="J130">
            <v>1</v>
          </cell>
        </row>
        <row r="131">
          <cell r="I131">
            <v>1</v>
          </cell>
          <cell r="J131">
            <v>5</v>
          </cell>
        </row>
        <row r="133">
          <cell r="I133">
            <v>1</v>
          </cell>
          <cell r="J133">
            <v>1</v>
          </cell>
        </row>
        <row r="135">
          <cell r="I135">
            <v>1</v>
          </cell>
          <cell r="J135">
            <v>0</v>
          </cell>
        </row>
        <row r="136">
          <cell r="J136">
            <v>15</v>
          </cell>
        </row>
        <row r="137">
          <cell r="J137">
            <v>0</v>
          </cell>
        </row>
        <row r="141">
          <cell r="J141">
            <v>1</v>
          </cell>
        </row>
        <row r="144">
          <cell r="J144">
            <v>0</v>
          </cell>
        </row>
        <row r="146">
          <cell r="I146">
            <v>0</v>
          </cell>
          <cell r="J146">
            <v>0</v>
          </cell>
        </row>
        <row r="151">
          <cell r="J151">
            <v>1</v>
          </cell>
        </row>
        <row r="152">
          <cell r="J152">
            <v>0</v>
          </cell>
        </row>
        <row r="155">
          <cell r="I155">
            <v>1</v>
          </cell>
          <cell r="J155">
            <v>4</v>
          </cell>
        </row>
        <row r="156">
          <cell r="J156">
            <v>0</v>
          </cell>
        </row>
        <row r="157">
          <cell r="J157">
            <v>0</v>
          </cell>
        </row>
        <row r="159">
          <cell r="J159">
            <v>1</v>
          </cell>
        </row>
        <row r="160">
          <cell r="I160">
            <v>1</v>
          </cell>
          <cell r="J160">
            <v>1</v>
          </cell>
        </row>
        <row r="163">
          <cell r="J163">
            <v>2</v>
          </cell>
        </row>
        <row r="165">
          <cell r="J165">
            <v>1</v>
          </cell>
        </row>
        <row r="169">
          <cell r="I169">
            <v>0</v>
          </cell>
          <cell r="J169">
            <v>0</v>
          </cell>
        </row>
        <row r="170">
          <cell r="I170">
            <v>0</v>
          </cell>
          <cell r="J170">
            <v>0</v>
          </cell>
        </row>
        <row r="172">
          <cell r="J172">
            <v>0</v>
          </cell>
        </row>
        <row r="174">
          <cell r="J174">
            <v>0</v>
          </cell>
        </row>
        <row r="175">
          <cell r="I175">
            <v>0</v>
          </cell>
          <cell r="J175">
            <v>0</v>
          </cell>
        </row>
        <row r="179">
          <cell r="J179">
            <v>1</v>
          </cell>
        </row>
        <row r="180">
          <cell r="J180">
            <v>1</v>
          </cell>
        </row>
        <row r="181">
          <cell r="I181">
            <v>1</v>
          </cell>
          <cell r="J181">
            <v>2</v>
          </cell>
        </row>
        <row r="182">
          <cell r="I182">
            <v>0</v>
          </cell>
          <cell r="J182">
            <v>0</v>
          </cell>
        </row>
        <row r="183">
          <cell r="J183">
            <v>1</v>
          </cell>
        </row>
        <row r="184">
          <cell r="I184">
            <v>2</v>
          </cell>
          <cell r="J184">
            <v>5</v>
          </cell>
        </row>
        <row r="186">
          <cell r="I186">
            <v>0</v>
          </cell>
        </row>
        <row r="188">
          <cell r="J188">
            <v>3</v>
          </cell>
        </row>
        <row r="189">
          <cell r="I189">
            <v>9</v>
          </cell>
          <cell r="J189">
            <v>56</v>
          </cell>
        </row>
        <row r="192">
          <cell r="J192">
            <v>0</v>
          </cell>
        </row>
        <row r="193">
          <cell r="J193">
            <v>0</v>
          </cell>
        </row>
        <row r="194">
          <cell r="J194">
            <v>0</v>
          </cell>
        </row>
        <row r="195">
          <cell r="I195">
            <v>9</v>
          </cell>
          <cell r="J195">
            <v>56</v>
          </cell>
        </row>
        <row r="232">
          <cell r="J232">
            <v>1</v>
          </cell>
          <cell r="K232">
            <v>1</v>
          </cell>
        </row>
        <row r="233">
          <cell r="J233">
            <v>1</v>
          </cell>
        </row>
        <row r="235">
          <cell r="J235">
            <v>0</v>
          </cell>
          <cell r="K235">
            <v>0</v>
          </cell>
        </row>
        <row r="236">
          <cell r="J236">
            <v>0</v>
          </cell>
          <cell r="K236">
            <v>0</v>
          </cell>
        </row>
        <row r="238">
          <cell r="K238">
            <v>0</v>
          </cell>
        </row>
        <row r="240">
          <cell r="J240">
            <v>0</v>
          </cell>
          <cell r="K240">
            <v>0</v>
          </cell>
        </row>
        <row r="241">
          <cell r="J241">
            <v>0</v>
          </cell>
          <cell r="K241">
            <v>1</v>
          </cell>
        </row>
        <row r="242">
          <cell r="K242">
            <v>0</v>
          </cell>
        </row>
        <row r="251">
          <cell r="J251">
            <v>2</v>
          </cell>
          <cell r="K251">
            <v>3</v>
          </cell>
        </row>
        <row r="252">
          <cell r="J252">
            <v>0</v>
          </cell>
          <cell r="K252">
            <v>0</v>
          </cell>
        </row>
        <row r="253">
          <cell r="J253">
            <v>0</v>
          </cell>
          <cell r="K253">
            <v>1</v>
          </cell>
        </row>
        <row r="254">
          <cell r="J254">
            <v>0</v>
          </cell>
          <cell r="K254">
            <v>1</v>
          </cell>
        </row>
        <row r="255">
          <cell r="J255">
            <v>1</v>
          </cell>
          <cell r="K255">
            <v>1</v>
          </cell>
        </row>
        <row r="256">
          <cell r="J256">
            <v>1</v>
          </cell>
          <cell r="K256">
            <v>1</v>
          </cell>
        </row>
        <row r="257">
          <cell r="J257">
            <v>1</v>
          </cell>
        </row>
        <row r="258">
          <cell r="J258">
            <v>1</v>
          </cell>
          <cell r="K258">
            <v>0</v>
          </cell>
        </row>
        <row r="259">
          <cell r="J259">
            <v>0</v>
          </cell>
          <cell r="K259">
            <v>0</v>
          </cell>
        </row>
        <row r="260">
          <cell r="J260">
            <v>0</v>
          </cell>
          <cell r="K260">
            <v>0</v>
          </cell>
        </row>
        <row r="261">
          <cell r="K261">
            <v>0</v>
          </cell>
        </row>
        <row r="270">
          <cell r="K270">
            <v>1</v>
          </cell>
        </row>
        <row r="272">
          <cell r="J272">
            <v>0</v>
          </cell>
          <cell r="K272">
            <v>0</v>
          </cell>
        </row>
        <row r="275">
          <cell r="J275">
            <v>1</v>
          </cell>
          <cell r="K275">
            <v>0</v>
          </cell>
        </row>
        <row r="276">
          <cell r="J276">
            <v>2</v>
          </cell>
          <cell r="K276">
            <v>0</v>
          </cell>
        </row>
        <row r="284">
          <cell r="J284">
            <v>1</v>
          </cell>
          <cell r="K284">
            <v>1</v>
          </cell>
        </row>
        <row r="285">
          <cell r="J285">
            <v>0</v>
          </cell>
          <cell r="K285">
            <v>0</v>
          </cell>
        </row>
        <row r="286">
          <cell r="J286">
            <v>2</v>
          </cell>
          <cell r="K286">
            <v>0</v>
          </cell>
        </row>
        <row r="287">
          <cell r="J287">
            <v>0</v>
          </cell>
          <cell r="K287">
            <v>0</v>
          </cell>
        </row>
        <row r="289">
          <cell r="K289">
            <v>1</v>
          </cell>
        </row>
        <row r="290">
          <cell r="J290">
            <v>1</v>
          </cell>
          <cell r="K290">
            <v>1</v>
          </cell>
        </row>
        <row r="297">
          <cell r="K297">
            <v>0</v>
          </cell>
        </row>
        <row r="298">
          <cell r="K298">
            <v>0</v>
          </cell>
        </row>
        <row r="299">
          <cell r="J299">
            <v>0</v>
          </cell>
          <cell r="K299">
            <v>0</v>
          </cell>
        </row>
        <row r="307">
          <cell r="J307">
            <v>0</v>
          </cell>
          <cell r="K307">
            <v>0</v>
          </cell>
        </row>
        <row r="309">
          <cell r="J309">
            <v>0</v>
          </cell>
        </row>
        <row r="310">
          <cell r="J310">
            <v>3</v>
          </cell>
          <cell r="K310">
            <v>3</v>
          </cell>
        </row>
        <row r="311">
          <cell r="J311">
            <v>0</v>
          </cell>
          <cell r="K311">
            <v>1</v>
          </cell>
        </row>
        <row r="312">
          <cell r="J312">
            <v>0</v>
          </cell>
        </row>
        <row r="313">
          <cell r="J313">
            <v>1</v>
          </cell>
          <cell r="K313">
            <v>1</v>
          </cell>
        </row>
        <row r="314">
          <cell r="K314">
            <v>0</v>
          </cell>
        </row>
        <row r="315">
          <cell r="J315">
            <v>8</v>
          </cell>
          <cell r="K315">
            <v>5</v>
          </cell>
        </row>
        <row r="316">
          <cell r="J316">
            <v>0</v>
          </cell>
          <cell r="K316">
            <v>0</v>
          </cell>
        </row>
        <row r="323">
          <cell r="J323">
            <v>0</v>
          </cell>
        </row>
        <row r="324">
          <cell r="K324">
            <v>1</v>
          </cell>
        </row>
        <row r="325">
          <cell r="J325">
            <v>0</v>
          </cell>
          <cell r="K325">
            <v>0</v>
          </cell>
        </row>
        <row r="326">
          <cell r="J326">
            <v>0</v>
          </cell>
          <cell r="K326">
            <v>0</v>
          </cell>
        </row>
        <row r="333">
          <cell r="K333">
            <v>0</v>
          </cell>
        </row>
        <row r="334">
          <cell r="J334">
            <v>4</v>
          </cell>
          <cell r="K334">
            <v>1</v>
          </cell>
        </row>
        <row r="335">
          <cell r="J335">
            <v>6</v>
          </cell>
          <cell r="K335">
            <v>3</v>
          </cell>
        </row>
        <row r="336">
          <cell r="J336">
            <v>0</v>
          </cell>
          <cell r="K336">
            <v>0</v>
          </cell>
        </row>
        <row r="337">
          <cell r="J337">
            <v>0</v>
          </cell>
          <cell r="K337">
            <v>5</v>
          </cell>
        </row>
        <row r="338">
          <cell r="J338">
            <v>0</v>
          </cell>
          <cell r="K338">
            <v>0</v>
          </cell>
        </row>
        <row r="339">
          <cell r="K339">
            <v>0</v>
          </cell>
        </row>
        <row r="340">
          <cell r="J340">
            <v>0</v>
          </cell>
          <cell r="K340">
            <v>0</v>
          </cell>
        </row>
        <row r="341">
          <cell r="J341">
            <v>1</v>
          </cell>
          <cell r="K341">
            <v>0</v>
          </cell>
        </row>
        <row r="342">
          <cell r="J342">
            <v>1</v>
          </cell>
        </row>
        <row r="343">
          <cell r="J343">
            <v>1</v>
          </cell>
          <cell r="K343">
            <v>0</v>
          </cell>
        </row>
        <row r="344">
          <cell r="J344">
            <v>13</v>
          </cell>
          <cell r="K344">
            <v>9</v>
          </cell>
        </row>
        <row r="345">
          <cell r="K345">
            <v>1</v>
          </cell>
        </row>
        <row r="346">
          <cell r="J346">
            <v>7</v>
          </cell>
          <cell r="K346">
            <v>4</v>
          </cell>
        </row>
        <row r="347">
          <cell r="J347">
            <v>1</v>
          </cell>
          <cell r="K347">
            <v>0</v>
          </cell>
        </row>
        <row r="348">
          <cell r="J348">
            <v>0</v>
          </cell>
        </row>
        <row r="349">
          <cell r="K349">
            <v>2</v>
          </cell>
        </row>
        <row r="350">
          <cell r="J350">
            <v>0</v>
          </cell>
          <cell r="K350">
            <v>0</v>
          </cell>
        </row>
        <row r="352">
          <cell r="K352">
            <v>1</v>
          </cell>
        </row>
        <row r="353">
          <cell r="J353">
            <v>1</v>
          </cell>
          <cell r="K353">
            <v>1</v>
          </cell>
        </row>
        <row r="354">
          <cell r="J354">
            <v>4</v>
          </cell>
          <cell r="K354">
            <v>3</v>
          </cell>
        </row>
        <row r="355">
          <cell r="J355">
            <v>1</v>
          </cell>
          <cell r="K355">
            <v>1</v>
          </cell>
        </row>
        <row r="356">
          <cell r="J356">
            <v>2</v>
          </cell>
          <cell r="K356">
            <v>1</v>
          </cell>
        </row>
        <row r="357">
          <cell r="J357">
            <v>1</v>
          </cell>
          <cell r="K357">
            <v>0</v>
          </cell>
        </row>
        <row r="358">
          <cell r="K358">
            <v>1</v>
          </cell>
        </row>
        <row r="359">
          <cell r="J359">
            <v>1</v>
          </cell>
          <cell r="K359">
            <v>1</v>
          </cell>
        </row>
        <row r="360">
          <cell r="J360">
            <v>0</v>
          </cell>
          <cell r="K360">
            <v>0</v>
          </cell>
        </row>
        <row r="361">
          <cell r="J361">
            <v>0</v>
          </cell>
        </row>
        <row r="362">
          <cell r="J362">
            <v>1</v>
          </cell>
        </row>
        <row r="363">
          <cell r="J363">
            <v>45</v>
          </cell>
          <cell r="K363">
            <v>34</v>
          </cell>
        </row>
        <row r="369">
          <cell r="J369">
            <v>4</v>
          </cell>
          <cell r="K369">
            <v>2</v>
          </cell>
        </row>
        <row r="370">
          <cell r="J370">
            <v>6</v>
          </cell>
          <cell r="K370">
            <v>1</v>
          </cell>
        </row>
        <row r="371">
          <cell r="J371">
            <v>1</v>
          </cell>
          <cell r="K371">
            <v>0</v>
          </cell>
        </row>
        <row r="372">
          <cell r="J372">
            <v>4</v>
          </cell>
          <cell r="K372">
            <v>0</v>
          </cell>
        </row>
        <row r="373">
          <cell r="J373">
            <v>8</v>
          </cell>
          <cell r="K373">
            <v>4</v>
          </cell>
        </row>
        <row r="374">
          <cell r="J374">
            <v>2</v>
          </cell>
          <cell r="K374">
            <v>0</v>
          </cell>
        </row>
        <row r="375">
          <cell r="J375">
            <v>2</v>
          </cell>
          <cell r="K375">
            <v>0</v>
          </cell>
        </row>
        <row r="376">
          <cell r="J376">
            <v>3</v>
          </cell>
          <cell r="K376">
            <v>5</v>
          </cell>
        </row>
        <row r="377">
          <cell r="J377">
            <v>4</v>
          </cell>
          <cell r="K377">
            <v>2</v>
          </cell>
        </row>
        <row r="378">
          <cell r="J378">
            <v>1</v>
          </cell>
        </row>
        <row r="379">
          <cell r="J379">
            <v>1</v>
          </cell>
          <cell r="K379">
            <v>0</v>
          </cell>
        </row>
        <row r="380">
          <cell r="J380">
            <v>0</v>
          </cell>
        </row>
        <row r="382">
          <cell r="J382">
            <v>0</v>
          </cell>
          <cell r="K382">
            <v>0</v>
          </cell>
        </row>
        <row r="389">
          <cell r="J389">
            <v>0</v>
          </cell>
        </row>
        <row r="390">
          <cell r="J390">
            <v>0</v>
          </cell>
          <cell r="K390">
            <v>1</v>
          </cell>
        </row>
        <row r="391">
          <cell r="J391">
            <v>0</v>
          </cell>
          <cell r="K391">
            <v>2</v>
          </cell>
        </row>
        <row r="392">
          <cell r="J392">
            <v>1</v>
          </cell>
          <cell r="K392">
            <v>2</v>
          </cell>
        </row>
        <row r="394">
          <cell r="J394">
            <v>0</v>
          </cell>
          <cell r="K394">
            <v>0</v>
          </cell>
        </row>
        <row r="401">
          <cell r="J401">
            <v>1</v>
          </cell>
        </row>
        <row r="402">
          <cell r="J402">
            <v>0</v>
          </cell>
          <cell r="K402">
            <v>0</v>
          </cell>
        </row>
        <row r="403">
          <cell r="J403">
            <v>2</v>
          </cell>
          <cell r="K403">
            <v>1</v>
          </cell>
        </row>
        <row r="404">
          <cell r="J404">
            <v>12</v>
          </cell>
          <cell r="K404">
            <v>0</v>
          </cell>
        </row>
        <row r="405">
          <cell r="J405">
            <v>1</v>
          </cell>
          <cell r="K405">
            <v>0</v>
          </cell>
        </row>
        <row r="406">
          <cell r="J406">
            <v>0</v>
          </cell>
          <cell r="K406">
            <v>0</v>
          </cell>
        </row>
        <row r="407">
          <cell r="J407">
            <v>1</v>
          </cell>
          <cell r="K407">
            <v>0</v>
          </cell>
        </row>
        <row r="408">
          <cell r="J408">
            <v>0</v>
          </cell>
          <cell r="K408">
            <v>1</v>
          </cell>
        </row>
        <row r="409">
          <cell r="J409">
            <v>0</v>
          </cell>
        </row>
        <row r="410">
          <cell r="J410">
            <v>1</v>
          </cell>
          <cell r="K410">
            <v>0</v>
          </cell>
        </row>
        <row r="411">
          <cell r="J411">
            <v>0</v>
          </cell>
        </row>
        <row r="412">
          <cell r="J412">
            <v>0</v>
          </cell>
        </row>
        <row r="420">
          <cell r="J420">
            <v>0</v>
          </cell>
          <cell r="K420">
            <v>0</v>
          </cell>
        </row>
        <row r="421">
          <cell r="J421">
            <v>0</v>
          </cell>
        </row>
        <row r="422">
          <cell r="J422">
            <v>1</v>
          </cell>
          <cell r="K422">
            <v>0</v>
          </cell>
        </row>
        <row r="423">
          <cell r="J423">
            <v>9</v>
          </cell>
          <cell r="K423">
            <v>11</v>
          </cell>
        </row>
        <row r="424">
          <cell r="J424">
            <v>2</v>
          </cell>
          <cell r="K424">
            <v>5</v>
          </cell>
        </row>
        <row r="425">
          <cell r="K425">
            <v>4</v>
          </cell>
        </row>
        <row r="426">
          <cell r="J426">
            <v>14</v>
          </cell>
          <cell r="K426">
            <v>32</v>
          </cell>
        </row>
        <row r="427">
          <cell r="J427">
            <v>0</v>
          </cell>
          <cell r="K427">
            <v>1</v>
          </cell>
        </row>
        <row r="428">
          <cell r="J428">
            <v>0</v>
          </cell>
          <cell r="K428">
            <v>1</v>
          </cell>
        </row>
        <row r="429">
          <cell r="J429">
            <v>2</v>
          </cell>
          <cell r="K429">
            <v>8</v>
          </cell>
        </row>
        <row r="436">
          <cell r="J436">
            <v>3</v>
          </cell>
          <cell r="K436">
            <v>15</v>
          </cell>
        </row>
        <row r="437">
          <cell r="J437">
            <v>1</v>
          </cell>
          <cell r="K437">
            <v>2</v>
          </cell>
        </row>
        <row r="438">
          <cell r="J438">
            <v>2</v>
          </cell>
          <cell r="K438">
            <v>2</v>
          </cell>
        </row>
        <row r="439">
          <cell r="J439">
            <v>12</v>
          </cell>
          <cell r="K439">
            <v>8</v>
          </cell>
        </row>
        <row r="440">
          <cell r="J440">
            <v>8</v>
          </cell>
          <cell r="K440">
            <v>13</v>
          </cell>
        </row>
        <row r="441">
          <cell r="K441">
            <v>0</v>
          </cell>
        </row>
        <row r="442">
          <cell r="J442">
            <v>3</v>
          </cell>
          <cell r="K442">
            <v>1</v>
          </cell>
        </row>
        <row r="443">
          <cell r="J443">
            <v>1</v>
          </cell>
          <cell r="K443">
            <v>0</v>
          </cell>
        </row>
        <row r="444">
          <cell r="J444">
            <v>1</v>
          </cell>
          <cell r="K444">
            <v>0</v>
          </cell>
        </row>
        <row r="445">
          <cell r="J445">
            <v>4</v>
          </cell>
          <cell r="K445">
            <v>1</v>
          </cell>
        </row>
        <row r="452">
          <cell r="J452">
            <v>2</v>
          </cell>
          <cell r="K452">
            <v>1</v>
          </cell>
        </row>
        <row r="453">
          <cell r="J453">
            <v>11</v>
          </cell>
          <cell r="K453">
            <v>4</v>
          </cell>
        </row>
        <row r="454">
          <cell r="K454">
            <v>0</v>
          </cell>
        </row>
        <row r="455">
          <cell r="K455">
            <v>0</v>
          </cell>
        </row>
        <row r="463">
          <cell r="K463">
            <v>0</v>
          </cell>
        </row>
        <row r="465">
          <cell r="K465">
            <v>1</v>
          </cell>
        </row>
        <row r="466">
          <cell r="J466">
            <v>0</v>
          </cell>
        </row>
        <row r="472">
          <cell r="J472">
            <v>1</v>
          </cell>
          <cell r="K472">
            <v>2</v>
          </cell>
        </row>
        <row r="473">
          <cell r="K473">
            <v>1</v>
          </cell>
        </row>
        <row r="474">
          <cell r="J474">
            <v>3</v>
          </cell>
          <cell r="K474">
            <v>3</v>
          </cell>
        </row>
        <row r="475">
          <cell r="J475">
            <v>0</v>
          </cell>
          <cell r="K475">
            <v>2</v>
          </cell>
        </row>
        <row r="476">
          <cell r="J476">
            <v>2</v>
          </cell>
          <cell r="K476">
            <v>3</v>
          </cell>
        </row>
        <row r="477">
          <cell r="J477">
            <v>0</v>
          </cell>
          <cell r="K477">
            <v>1</v>
          </cell>
        </row>
        <row r="479">
          <cell r="K479">
            <v>0</v>
          </cell>
        </row>
        <row r="480">
          <cell r="J480">
            <v>0</v>
          </cell>
          <cell r="K480">
            <v>0</v>
          </cell>
        </row>
        <row r="481">
          <cell r="K481">
            <v>0</v>
          </cell>
        </row>
        <row r="482">
          <cell r="K482">
            <v>0</v>
          </cell>
        </row>
        <row r="483">
          <cell r="J483">
            <v>8</v>
          </cell>
          <cell r="K483">
            <v>17</v>
          </cell>
        </row>
        <row r="484">
          <cell r="J484">
            <v>8</v>
          </cell>
          <cell r="K484">
            <v>1</v>
          </cell>
        </row>
        <row r="492">
          <cell r="J492">
            <v>1</v>
          </cell>
          <cell r="K492">
            <v>0</v>
          </cell>
        </row>
        <row r="493">
          <cell r="J493">
            <v>1</v>
          </cell>
        </row>
        <row r="500">
          <cell r="J500">
            <v>1</v>
          </cell>
          <cell r="K500">
            <v>1</v>
          </cell>
        </row>
        <row r="501">
          <cell r="J501">
            <v>4</v>
          </cell>
          <cell r="K501">
            <v>0</v>
          </cell>
        </row>
        <row r="502">
          <cell r="J502">
            <v>0</v>
          </cell>
          <cell r="K502">
            <v>0</v>
          </cell>
        </row>
        <row r="504">
          <cell r="J504">
            <v>1</v>
          </cell>
          <cell r="K504">
            <v>0</v>
          </cell>
        </row>
        <row r="506">
          <cell r="J506">
            <v>0</v>
          </cell>
          <cell r="K506">
            <v>0</v>
          </cell>
        </row>
        <row r="513">
          <cell r="K513">
            <v>1</v>
          </cell>
        </row>
        <row r="520">
          <cell r="K520">
            <v>0</v>
          </cell>
        </row>
        <row r="527">
          <cell r="J527">
            <v>0</v>
          </cell>
          <cell r="K527">
            <v>2</v>
          </cell>
        </row>
        <row r="528">
          <cell r="J528">
            <v>2</v>
          </cell>
          <cell r="K528">
            <v>0</v>
          </cell>
        </row>
        <row r="529">
          <cell r="J529">
            <v>2</v>
          </cell>
          <cell r="K529">
            <v>9</v>
          </cell>
        </row>
        <row r="530">
          <cell r="J530">
            <v>4</v>
          </cell>
          <cell r="K530">
            <v>4</v>
          </cell>
        </row>
        <row r="531">
          <cell r="J531">
            <v>4</v>
          </cell>
          <cell r="K531">
            <v>9</v>
          </cell>
        </row>
        <row r="532">
          <cell r="J532">
            <v>7</v>
          </cell>
          <cell r="K532">
            <v>2</v>
          </cell>
        </row>
        <row r="533">
          <cell r="K533">
            <v>0</v>
          </cell>
        </row>
        <row r="534">
          <cell r="J534">
            <v>1</v>
          </cell>
          <cell r="K534">
            <v>9</v>
          </cell>
        </row>
      </sheetData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1"/>
  <sheetViews>
    <sheetView tabSelected="1" topLeftCell="A507" workbookViewId="0">
      <selection activeCell="H512" sqref="H512"/>
    </sheetView>
  </sheetViews>
  <sheetFormatPr defaultRowHeight="18.75" x14ac:dyDescent="0.25"/>
  <cols>
    <col min="1" max="1" width="9.140625" customWidth="1"/>
    <col min="2" max="2" width="25.5703125" customWidth="1"/>
    <col min="3" max="3" width="6.42578125" customWidth="1"/>
    <col min="4" max="4" width="5.42578125" customWidth="1"/>
    <col min="5" max="5" width="6" customWidth="1"/>
    <col min="6" max="6" width="7" customWidth="1"/>
    <col min="7" max="7" width="6.28515625" customWidth="1"/>
    <col min="8" max="8" width="6.140625" customWidth="1"/>
    <col min="9" max="9" width="6.42578125" customWidth="1"/>
    <col min="10" max="10" width="7.140625" customWidth="1"/>
    <col min="11" max="11" width="10.85546875" customWidth="1"/>
    <col min="12" max="12" width="9.140625" style="9"/>
    <col min="13" max="13" width="11.5703125" customWidth="1"/>
    <col min="20" max="16384" width="9.140625" style="152"/>
  </cols>
  <sheetData>
    <row r="1" spans="1:19" customFormat="1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</row>
    <row r="2" spans="1:19" customFormat="1" ht="34.5" customHeight="1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3"/>
      <c r="M2" s="4"/>
      <c r="N2" s="4"/>
      <c r="O2" s="4"/>
      <c r="P2" s="4"/>
      <c r="Q2" s="4"/>
      <c r="R2" s="4"/>
      <c r="S2" s="4"/>
    </row>
    <row r="3" spans="1:19" customFormat="1" ht="21" customHeight="1" x14ac:dyDescent="0.25">
      <c r="A3" s="5" t="s">
        <v>2</v>
      </c>
      <c r="B3" s="7"/>
      <c r="C3" s="7"/>
      <c r="D3" s="7"/>
      <c r="E3" s="7"/>
      <c r="F3" s="6"/>
      <c r="G3" s="6"/>
      <c r="H3" s="6"/>
      <c r="I3" s="6"/>
      <c r="J3" s="6"/>
      <c r="K3" s="6"/>
      <c r="L3" s="3"/>
      <c r="M3" s="4"/>
      <c r="N3" s="4"/>
      <c r="O3" s="4"/>
      <c r="P3" s="4"/>
      <c r="Q3" s="4"/>
      <c r="R3" s="4"/>
      <c r="S3" s="4"/>
    </row>
    <row r="4" spans="1:19" customForma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10"/>
    </row>
    <row r="5" spans="1:19" customFormat="1" x14ac:dyDescent="0.3">
      <c r="A5" s="11" t="s">
        <v>3</v>
      </c>
      <c r="B5" s="12"/>
      <c r="C5" s="12"/>
      <c r="D5" s="12"/>
      <c r="E5" s="12"/>
      <c r="F5" s="13"/>
      <c r="G5" s="13"/>
      <c r="H5" s="13"/>
      <c r="I5" s="13"/>
      <c r="J5" s="13"/>
      <c r="K5" s="13"/>
      <c r="L5" s="9"/>
      <c r="M5" s="14"/>
      <c r="N5" s="14"/>
      <c r="O5" s="14"/>
      <c r="P5" s="14"/>
      <c r="Q5" s="14"/>
      <c r="R5" s="14"/>
      <c r="S5" s="14"/>
    </row>
    <row r="6" spans="1:19" customFormat="1" ht="16.5" customHeight="1" x14ac:dyDescent="0.3">
      <c r="A6" s="15"/>
      <c r="B6" s="16">
        <f>C16</f>
        <v>1970</v>
      </c>
      <c r="C6" s="17" t="s">
        <v>4</v>
      </c>
      <c r="D6" s="18"/>
      <c r="E6" s="18"/>
      <c r="F6" s="18"/>
      <c r="G6" s="18"/>
      <c r="H6" s="18"/>
      <c r="I6" s="18"/>
      <c r="J6" s="18"/>
      <c r="K6" s="18"/>
      <c r="L6" s="19"/>
      <c r="M6" s="14"/>
      <c r="N6" s="14"/>
      <c r="O6" s="14"/>
      <c r="P6" s="14"/>
      <c r="Q6" s="14"/>
      <c r="R6" s="14"/>
      <c r="S6" s="14"/>
    </row>
    <row r="7" spans="1:19" customFormat="1" ht="12.75" customHeight="1" x14ac:dyDescent="0.25">
      <c r="A7" s="20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9"/>
    </row>
    <row r="8" spans="1:19" customFormat="1" ht="13.5" customHeight="1" x14ac:dyDescent="0.25">
      <c r="A8" s="21" t="s">
        <v>6</v>
      </c>
      <c r="B8" s="21" t="s">
        <v>7</v>
      </c>
      <c r="C8" s="22" t="s">
        <v>8</v>
      </c>
      <c r="D8" s="23"/>
      <c r="E8" s="23"/>
      <c r="F8" s="23"/>
      <c r="G8" s="23"/>
      <c r="H8" s="24" t="s">
        <v>9</v>
      </c>
      <c r="I8" s="25"/>
      <c r="J8" s="25"/>
      <c r="K8" s="26"/>
      <c r="L8" s="9"/>
    </row>
    <row r="9" spans="1:19" customFormat="1" ht="15" x14ac:dyDescent="0.25">
      <c r="A9" s="27"/>
      <c r="B9" s="27"/>
      <c r="C9" s="28" t="s">
        <v>10</v>
      </c>
      <c r="D9" s="29"/>
      <c r="E9" s="30"/>
      <c r="F9" s="57" t="s">
        <v>11</v>
      </c>
      <c r="G9" s="59"/>
      <c r="H9" s="31"/>
      <c r="I9" s="32"/>
      <c r="J9" s="32"/>
      <c r="K9" s="33"/>
      <c r="L9" s="9"/>
    </row>
    <row r="10" spans="1:19" customFormat="1" ht="15" x14ac:dyDescent="0.25">
      <c r="A10" s="34">
        <v>1</v>
      </c>
      <c r="B10" s="35" t="s">
        <v>12</v>
      </c>
      <c r="C10" s="36">
        <f>'[1]9 мес.'!C10:E10+'[1]4 кв'!C10:E10</f>
        <v>1008</v>
      </c>
      <c r="D10" s="37"/>
      <c r="E10" s="38"/>
      <c r="F10" s="44">
        <f>'[1]9 мес.'!F10:G10+'[1]4 кв'!F10:G10</f>
        <v>1622</v>
      </c>
      <c r="G10" s="45"/>
      <c r="H10" s="39">
        <f>(C10-F10)*100/F10</f>
        <v>-37.854500616522813</v>
      </c>
      <c r="I10" s="39"/>
      <c r="J10" s="39"/>
      <c r="K10" s="39"/>
      <c r="L10" s="9"/>
    </row>
    <row r="11" spans="1:19" customFormat="1" ht="27.75" customHeight="1" x14ac:dyDescent="0.25">
      <c r="A11" s="34">
        <v>2</v>
      </c>
      <c r="B11" s="35" t="s">
        <v>13</v>
      </c>
      <c r="C11" s="36">
        <f>'[1]9 мес.'!C11:E11+'[1]4 кв'!C11:E11</f>
        <v>962</v>
      </c>
      <c r="D11" s="37"/>
      <c r="E11" s="38"/>
      <c r="F11" s="44">
        <f>'[1]9 мес.'!F11:G11+'[1]4 кв'!F11:G11</f>
        <v>1146</v>
      </c>
      <c r="G11" s="45"/>
      <c r="H11" s="39">
        <f>(C11-F11)*100/F11</f>
        <v>-16.055846422338568</v>
      </c>
      <c r="I11" s="39"/>
      <c r="J11" s="39"/>
      <c r="K11" s="39"/>
      <c r="L11" s="9"/>
    </row>
    <row r="12" spans="1:19" customFormat="1" ht="15" x14ac:dyDescent="0.25">
      <c r="A12" s="34"/>
      <c r="B12" s="35" t="s">
        <v>14</v>
      </c>
      <c r="C12" s="36">
        <f>'[1]9 мес.'!C12:E12+'[1]4 кв'!C12:E12</f>
        <v>263</v>
      </c>
      <c r="D12" s="37"/>
      <c r="E12" s="38"/>
      <c r="F12" s="44">
        <f>'[1]9 мес.'!F12:G12+'[1]4 кв'!F12:G12</f>
        <v>241</v>
      </c>
      <c r="G12" s="45"/>
      <c r="H12" s="39">
        <f t="shared" ref="H12:H13" si="0">(C12-F12)*100/F12</f>
        <v>9.1286307053941904</v>
      </c>
      <c r="I12" s="39"/>
      <c r="J12" s="39"/>
      <c r="K12" s="39"/>
      <c r="L12" s="9"/>
    </row>
    <row r="13" spans="1:19" customFormat="1" ht="15" x14ac:dyDescent="0.25">
      <c r="A13" s="34"/>
      <c r="B13" s="35" t="s">
        <v>15</v>
      </c>
      <c r="C13" s="36">
        <f>'[1]9 мес.'!C13:E13+'[1]4 кв'!C13:E13</f>
        <v>171</v>
      </c>
      <c r="D13" s="37"/>
      <c r="E13" s="38"/>
      <c r="F13" s="44">
        <f>'[1]9 мес.'!F13:G13+'[1]4 кв'!F13:G13</f>
        <v>216</v>
      </c>
      <c r="G13" s="45"/>
      <c r="H13" s="39">
        <f t="shared" si="0"/>
        <v>-20.833333333333332</v>
      </c>
      <c r="I13" s="39"/>
      <c r="J13" s="39"/>
      <c r="K13" s="39"/>
      <c r="L13" s="9"/>
    </row>
    <row r="14" spans="1:19" customFormat="1" ht="30" customHeight="1" x14ac:dyDescent="0.25">
      <c r="A14" s="34"/>
      <c r="B14" s="35" t="s">
        <v>16</v>
      </c>
      <c r="C14" s="36" t="s">
        <v>17</v>
      </c>
      <c r="D14" s="37"/>
      <c r="E14" s="38"/>
      <c r="F14" s="44" t="s">
        <v>479</v>
      </c>
      <c r="G14" s="45"/>
      <c r="H14" s="39"/>
      <c r="I14" s="39"/>
      <c r="J14" s="39"/>
      <c r="K14" s="39"/>
      <c r="L14" s="9"/>
    </row>
    <row r="15" spans="1:19" customFormat="1" ht="30.75" customHeight="1" x14ac:dyDescent="0.25">
      <c r="A15" s="34"/>
      <c r="B15" s="35" t="s">
        <v>18</v>
      </c>
      <c r="C15" s="36">
        <f>'[1]9 мес.'!C15:E15+'[1]4 кв'!C15:E15</f>
        <v>10</v>
      </c>
      <c r="D15" s="37"/>
      <c r="E15" s="38"/>
      <c r="F15" s="44"/>
      <c r="G15" s="45"/>
      <c r="H15" s="40"/>
      <c r="I15" s="41"/>
      <c r="J15" s="41"/>
      <c r="K15" s="42"/>
      <c r="L15" s="9"/>
    </row>
    <row r="16" spans="1:19" customFormat="1" ht="21" customHeight="1" x14ac:dyDescent="0.25">
      <c r="A16" s="34"/>
      <c r="B16" s="43" t="s">
        <v>19</v>
      </c>
      <c r="C16" s="36">
        <f>C10+C11</f>
        <v>1970</v>
      </c>
      <c r="D16" s="37"/>
      <c r="E16" s="38"/>
      <c r="F16" s="44">
        <f>F10+F11</f>
        <v>2768</v>
      </c>
      <c r="G16" s="45"/>
      <c r="H16" s="39">
        <f>(C16-F16)*100/F16</f>
        <v>-28.829479768786126</v>
      </c>
      <c r="I16" s="39"/>
      <c r="J16" s="39"/>
      <c r="K16" s="39"/>
      <c r="L16" s="9"/>
    </row>
    <row r="17" spans="1:14" customFormat="1" ht="15" x14ac:dyDescent="0.25">
      <c r="A17" s="46"/>
      <c r="B17" s="47"/>
      <c r="C17" s="48"/>
      <c r="D17" s="49"/>
      <c r="E17" s="49"/>
      <c r="F17" s="48"/>
      <c r="G17" s="49"/>
      <c r="H17" s="50"/>
      <c r="I17" s="50"/>
      <c r="J17" s="50"/>
      <c r="K17" s="50"/>
      <c r="L17" s="9"/>
    </row>
    <row r="18" spans="1:14" customFormat="1" ht="15.75" x14ac:dyDescent="0.25">
      <c r="A18" s="51" t="s">
        <v>20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9"/>
    </row>
    <row r="19" spans="1:14" customFormat="1" ht="15.75" x14ac:dyDescent="0.25">
      <c r="A19" s="341" t="s">
        <v>480</v>
      </c>
      <c r="B19" s="342"/>
      <c r="C19" s="52"/>
      <c r="D19" s="52"/>
      <c r="E19" s="52"/>
      <c r="F19" s="52"/>
      <c r="G19" s="52"/>
      <c r="H19" s="52"/>
      <c r="I19" s="52"/>
      <c r="J19" s="52"/>
      <c r="K19" s="52"/>
      <c r="L19" s="9"/>
      <c r="M19" s="53"/>
      <c r="N19" s="54"/>
    </row>
    <row r="20" spans="1:14" customFormat="1" ht="15" x14ac:dyDescent="0.25">
      <c r="A20" s="46"/>
      <c r="B20" s="47"/>
      <c r="C20" s="48"/>
      <c r="D20" s="49"/>
      <c r="E20" s="49"/>
      <c r="F20" s="48"/>
      <c r="G20" s="49"/>
      <c r="H20" s="50"/>
      <c r="I20" s="50"/>
      <c r="J20" s="55" t="s">
        <v>21</v>
      </c>
      <c r="K20" s="55"/>
      <c r="L20" s="9"/>
    </row>
    <row r="21" spans="1:14" customFormat="1" ht="25.5" x14ac:dyDescent="0.25">
      <c r="A21" s="56" t="s">
        <v>22</v>
      </c>
      <c r="B21" s="57" t="s">
        <v>23</v>
      </c>
      <c r="C21" s="58"/>
      <c r="D21" s="58"/>
      <c r="E21" s="58"/>
      <c r="F21" s="58"/>
      <c r="G21" s="59"/>
      <c r="H21" s="60" t="s">
        <v>24</v>
      </c>
      <c r="I21" s="61"/>
      <c r="J21" s="62"/>
      <c r="K21" s="63" t="s">
        <v>25</v>
      </c>
      <c r="L21" s="9"/>
    </row>
    <row r="22" spans="1:14" customFormat="1" ht="31.5" x14ac:dyDescent="0.25">
      <c r="A22" s="64" t="s">
        <v>26</v>
      </c>
      <c r="B22" s="65" t="s">
        <v>27</v>
      </c>
      <c r="C22" s="23"/>
      <c r="D22" s="23"/>
      <c r="E22" s="23"/>
      <c r="F22" s="23"/>
      <c r="G22" s="23"/>
      <c r="H22" s="66" t="s">
        <v>28</v>
      </c>
      <c r="I22" s="66"/>
      <c r="J22" s="67"/>
      <c r="K22" s="68">
        <v>1</v>
      </c>
      <c r="L22" s="9"/>
    </row>
    <row r="23" spans="1:14" customFormat="1" ht="31.5" x14ac:dyDescent="0.25">
      <c r="A23" s="69" t="s">
        <v>29</v>
      </c>
      <c r="B23" s="65" t="s">
        <v>30</v>
      </c>
      <c r="C23" s="23"/>
      <c r="D23" s="23"/>
      <c r="E23" s="23"/>
      <c r="F23" s="23"/>
      <c r="G23" s="23"/>
      <c r="H23" s="66" t="s">
        <v>28</v>
      </c>
      <c r="I23" s="66"/>
      <c r="J23" s="67"/>
      <c r="K23" s="68">
        <v>11</v>
      </c>
      <c r="L23" s="9"/>
    </row>
    <row r="24" spans="1:14" customFormat="1" ht="31.5" x14ac:dyDescent="0.25">
      <c r="A24" s="69" t="s">
        <v>31</v>
      </c>
      <c r="B24" s="65" t="s">
        <v>32</v>
      </c>
      <c r="C24" s="23"/>
      <c r="D24" s="23"/>
      <c r="E24" s="23"/>
      <c r="F24" s="23"/>
      <c r="G24" s="23"/>
      <c r="H24" s="66" t="s">
        <v>28</v>
      </c>
      <c r="I24" s="66"/>
      <c r="J24" s="67"/>
      <c r="K24" s="68">
        <v>12</v>
      </c>
      <c r="L24" s="9"/>
    </row>
    <row r="25" spans="1:14" customFormat="1" ht="31.5" x14ac:dyDescent="0.25">
      <c r="A25" s="69" t="s">
        <v>33</v>
      </c>
      <c r="B25" s="65" t="s">
        <v>34</v>
      </c>
      <c r="C25" s="23"/>
      <c r="D25" s="23"/>
      <c r="E25" s="23"/>
      <c r="F25" s="23"/>
      <c r="G25" s="23"/>
      <c r="H25" s="66" t="s">
        <v>28</v>
      </c>
      <c r="I25" s="66"/>
      <c r="J25" s="67"/>
      <c r="K25" s="68">
        <v>5</v>
      </c>
      <c r="L25" s="9"/>
    </row>
    <row r="26" spans="1:14" customFormat="1" ht="31.5" x14ac:dyDescent="0.25">
      <c r="A26" s="64" t="s">
        <v>35</v>
      </c>
      <c r="B26" s="70" t="s">
        <v>36</v>
      </c>
      <c r="C26" s="71"/>
      <c r="D26" s="71"/>
      <c r="E26" s="71"/>
      <c r="F26" s="71"/>
      <c r="G26" s="72"/>
      <c r="H26" s="73" t="s">
        <v>28</v>
      </c>
      <c r="I26" s="74"/>
      <c r="J26" s="75"/>
      <c r="K26" s="68">
        <v>11</v>
      </c>
      <c r="L26" s="9"/>
    </row>
    <row r="27" spans="1:14" customFormat="1" ht="31.5" x14ac:dyDescent="0.25">
      <c r="A27" s="69" t="s">
        <v>37</v>
      </c>
      <c r="B27" s="70" t="s">
        <v>38</v>
      </c>
      <c r="C27" s="71"/>
      <c r="D27" s="71"/>
      <c r="E27" s="71"/>
      <c r="F27" s="71"/>
      <c r="G27" s="72"/>
      <c r="H27" s="73" t="s">
        <v>28</v>
      </c>
      <c r="I27" s="74"/>
      <c r="J27" s="75"/>
      <c r="K27" s="68">
        <v>9</v>
      </c>
      <c r="L27" s="9"/>
    </row>
    <row r="28" spans="1:14" customFormat="1" ht="31.5" x14ac:dyDescent="0.25">
      <c r="A28" s="64" t="s">
        <v>39</v>
      </c>
      <c r="B28" s="65" t="s">
        <v>40</v>
      </c>
      <c r="C28" s="23"/>
      <c r="D28" s="23"/>
      <c r="E28" s="23"/>
      <c r="F28" s="23"/>
      <c r="G28" s="23"/>
      <c r="H28" s="66" t="s">
        <v>28</v>
      </c>
      <c r="I28" s="66"/>
      <c r="J28" s="67"/>
      <c r="K28" s="68">
        <v>5</v>
      </c>
      <c r="L28" s="9"/>
    </row>
    <row r="29" spans="1:14" customFormat="1" ht="31.5" x14ac:dyDescent="0.25">
      <c r="A29" s="64" t="s">
        <v>41</v>
      </c>
      <c r="B29" s="65" t="s">
        <v>42</v>
      </c>
      <c r="C29" s="23"/>
      <c r="D29" s="23"/>
      <c r="E29" s="23"/>
      <c r="F29" s="23"/>
      <c r="G29" s="23"/>
      <c r="H29" s="66" t="s">
        <v>28</v>
      </c>
      <c r="I29" s="66"/>
      <c r="J29" s="67"/>
      <c r="K29" s="68">
        <v>7</v>
      </c>
      <c r="L29" s="9"/>
    </row>
    <row r="30" spans="1:14" customFormat="1" ht="31.5" x14ac:dyDescent="0.25">
      <c r="A30" s="64" t="s">
        <v>43</v>
      </c>
      <c r="B30" s="65" t="s">
        <v>44</v>
      </c>
      <c r="C30" s="23"/>
      <c r="D30" s="23"/>
      <c r="E30" s="23"/>
      <c r="F30" s="23"/>
      <c r="G30" s="23"/>
      <c r="H30" s="66" t="s">
        <v>28</v>
      </c>
      <c r="I30" s="66"/>
      <c r="J30" s="67"/>
      <c r="K30" s="68">
        <v>10</v>
      </c>
      <c r="L30" s="9"/>
    </row>
    <row r="31" spans="1:14" customFormat="1" ht="31.5" x14ac:dyDescent="0.25">
      <c r="A31" s="64" t="s">
        <v>45</v>
      </c>
      <c r="B31" s="76" t="s">
        <v>46</v>
      </c>
      <c r="C31" s="77"/>
      <c r="D31" s="77"/>
      <c r="E31" s="77"/>
      <c r="F31" s="77"/>
      <c r="G31" s="78"/>
      <c r="H31" s="79" t="s">
        <v>28</v>
      </c>
      <c r="I31" s="80"/>
      <c r="J31" s="81"/>
      <c r="K31" s="64">
        <v>12</v>
      </c>
      <c r="L31" s="9"/>
    </row>
    <row r="32" spans="1:14" customFormat="1" ht="31.5" x14ac:dyDescent="0.25">
      <c r="A32" s="64" t="s">
        <v>47</v>
      </c>
      <c r="B32" s="76" t="s">
        <v>48</v>
      </c>
      <c r="C32" s="77"/>
      <c r="D32" s="77"/>
      <c r="E32" s="77"/>
      <c r="F32" s="77"/>
      <c r="G32" s="78"/>
      <c r="H32" s="79" t="s">
        <v>28</v>
      </c>
      <c r="I32" s="80"/>
      <c r="J32" s="81"/>
      <c r="K32" s="64">
        <v>4</v>
      </c>
      <c r="L32" s="9"/>
    </row>
    <row r="33" spans="1:12" customFormat="1" ht="31.5" x14ac:dyDescent="0.25">
      <c r="A33" s="64" t="s">
        <v>49</v>
      </c>
      <c r="B33" s="82" t="s">
        <v>50</v>
      </c>
      <c r="C33" s="83"/>
      <c r="D33" s="83"/>
      <c r="E33" s="83"/>
      <c r="F33" s="83"/>
      <c r="G33" s="84"/>
      <c r="H33" s="79" t="s">
        <v>28</v>
      </c>
      <c r="I33" s="80"/>
      <c r="J33" s="81"/>
      <c r="K33" s="64">
        <v>4</v>
      </c>
      <c r="L33" s="9"/>
    </row>
    <row r="34" spans="1:12" customFormat="1" ht="15.75" x14ac:dyDescent="0.25">
      <c r="A34" s="85"/>
      <c r="B34" s="353" t="s">
        <v>125</v>
      </c>
      <c r="C34" s="354"/>
      <c r="D34" s="354"/>
      <c r="E34" s="354"/>
      <c r="F34" s="354"/>
      <c r="G34" s="355"/>
      <c r="H34" s="76"/>
      <c r="I34" s="77"/>
      <c r="J34" s="78"/>
      <c r="K34" s="64">
        <f>SUM(K22:K33)</f>
        <v>91</v>
      </c>
      <c r="L34" s="9"/>
    </row>
    <row r="35" spans="1:12" customFormat="1" ht="15.75" x14ac:dyDescent="0.25">
      <c r="A35" s="51"/>
      <c r="B35" s="86"/>
      <c r="C35" s="52"/>
      <c r="D35" s="52"/>
      <c r="E35" s="52"/>
      <c r="F35" s="52"/>
      <c r="G35" s="52"/>
      <c r="H35" s="52"/>
      <c r="I35" s="52"/>
      <c r="J35" s="52"/>
      <c r="K35" s="52"/>
      <c r="L35" s="9"/>
    </row>
    <row r="36" spans="1:12" customFormat="1" ht="15.75" x14ac:dyDescent="0.25">
      <c r="A36" s="51" t="s">
        <v>51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9"/>
    </row>
    <row r="37" spans="1:12" customFormat="1" ht="15.75" x14ac:dyDescent="0.25">
      <c r="A37" s="52"/>
      <c r="B37" s="87"/>
      <c r="C37" s="87"/>
      <c r="D37" s="87"/>
      <c r="E37" s="87"/>
      <c r="F37" s="87"/>
      <c r="G37" s="87"/>
      <c r="H37" s="87"/>
      <c r="I37" s="87"/>
      <c r="J37" s="55" t="s">
        <v>52</v>
      </c>
      <c r="K37" s="55"/>
      <c r="L37" s="9"/>
    </row>
    <row r="38" spans="1:12" customFormat="1" ht="25.5" x14ac:dyDescent="0.25">
      <c r="A38" s="56" t="s">
        <v>22</v>
      </c>
      <c r="B38" s="57" t="s">
        <v>53</v>
      </c>
      <c r="C38" s="58"/>
      <c r="D38" s="58"/>
      <c r="E38" s="58"/>
      <c r="F38" s="58"/>
      <c r="G38" s="59"/>
      <c r="H38" s="88" t="s">
        <v>24</v>
      </c>
      <c r="I38" s="89"/>
      <c r="J38" s="90"/>
      <c r="K38" s="63" t="s">
        <v>25</v>
      </c>
      <c r="L38" s="9"/>
    </row>
    <row r="39" spans="1:12" customFormat="1" ht="31.5" x14ac:dyDescent="0.25">
      <c r="A39" s="91" t="s">
        <v>54</v>
      </c>
      <c r="B39" s="70" t="s">
        <v>55</v>
      </c>
      <c r="C39" s="92"/>
      <c r="D39" s="92"/>
      <c r="E39" s="92"/>
      <c r="F39" s="92"/>
      <c r="G39" s="93"/>
      <c r="H39" s="94" t="s">
        <v>28</v>
      </c>
      <c r="I39" s="95"/>
      <c r="J39" s="96"/>
      <c r="K39" s="68">
        <v>10</v>
      </c>
      <c r="L39" s="9"/>
    </row>
    <row r="40" spans="1:12" customFormat="1" ht="31.5" x14ac:dyDescent="0.25">
      <c r="A40" s="91" t="s">
        <v>56</v>
      </c>
      <c r="B40" s="70" t="s">
        <v>57</v>
      </c>
      <c r="C40" s="92"/>
      <c r="D40" s="92"/>
      <c r="E40" s="92"/>
      <c r="F40" s="92"/>
      <c r="G40" s="93"/>
      <c r="H40" s="94" t="s">
        <v>28</v>
      </c>
      <c r="I40" s="95"/>
      <c r="J40" s="96"/>
      <c r="K40" s="68">
        <v>4</v>
      </c>
      <c r="L40" s="9"/>
    </row>
    <row r="41" spans="1:12" customFormat="1" ht="31.5" x14ac:dyDescent="0.25">
      <c r="A41" s="91" t="s">
        <v>58</v>
      </c>
      <c r="B41" s="65" t="s">
        <v>59</v>
      </c>
      <c r="C41" s="97"/>
      <c r="D41" s="97"/>
      <c r="E41" s="97"/>
      <c r="F41" s="97"/>
      <c r="G41" s="97"/>
      <c r="H41" s="98" t="s">
        <v>28</v>
      </c>
      <c r="I41" s="99"/>
      <c r="J41" s="99"/>
      <c r="K41" s="68">
        <v>8</v>
      </c>
      <c r="L41" s="9"/>
    </row>
    <row r="42" spans="1:12" customFormat="1" ht="31.5" x14ac:dyDescent="0.25">
      <c r="A42" s="91" t="s">
        <v>60</v>
      </c>
      <c r="B42" s="70" t="s">
        <v>61</v>
      </c>
      <c r="C42" s="71"/>
      <c r="D42" s="71"/>
      <c r="E42" s="71"/>
      <c r="F42" s="71"/>
      <c r="G42" s="72"/>
      <c r="H42" s="94" t="s">
        <v>28</v>
      </c>
      <c r="I42" s="100"/>
      <c r="J42" s="101"/>
      <c r="K42" s="68">
        <v>6</v>
      </c>
      <c r="L42" s="9"/>
    </row>
    <row r="43" spans="1:12" customFormat="1" ht="31.5" x14ac:dyDescent="0.25">
      <c r="A43" s="91" t="s">
        <v>62</v>
      </c>
      <c r="B43" s="70" t="s">
        <v>63</v>
      </c>
      <c r="C43" s="71"/>
      <c r="D43" s="71"/>
      <c r="E43" s="71"/>
      <c r="F43" s="71"/>
      <c r="G43" s="72"/>
      <c r="H43" s="94" t="s">
        <v>28</v>
      </c>
      <c r="I43" s="100"/>
      <c r="J43" s="101"/>
      <c r="K43" s="68">
        <v>3</v>
      </c>
      <c r="L43" s="9"/>
    </row>
    <row r="44" spans="1:12" customFormat="1" ht="31.5" x14ac:dyDescent="0.25">
      <c r="A44" s="91" t="s">
        <v>64</v>
      </c>
      <c r="B44" s="70" t="s">
        <v>59</v>
      </c>
      <c r="C44" s="71"/>
      <c r="D44" s="71"/>
      <c r="E44" s="71"/>
      <c r="F44" s="71"/>
      <c r="G44" s="72"/>
      <c r="H44" s="94" t="s">
        <v>28</v>
      </c>
      <c r="I44" s="100"/>
      <c r="J44" s="101"/>
      <c r="K44" s="68">
        <v>5</v>
      </c>
      <c r="L44" s="9"/>
    </row>
    <row r="45" spans="1:12" customFormat="1" ht="31.5" x14ac:dyDescent="0.25">
      <c r="A45" s="91" t="s">
        <v>65</v>
      </c>
      <c r="B45" s="70" t="s">
        <v>66</v>
      </c>
      <c r="C45" s="71"/>
      <c r="D45" s="71"/>
      <c r="E45" s="71"/>
      <c r="F45" s="71"/>
      <c r="G45" s="72"/>
      <c r="H45" s="94" t="s">
        <v>28</v>
      </c>
      <c r="I45" s="100"/>
      <c r="J45" s="101"/>
      <c r="K45" s="68">
        <v>9</v>
      </c>
      <c r="L45" s="9"/>
    </row>
    <row r="46" spans="1:12" customFormat="1" ht="31.5" x14ac:dyDescent="0.25">
      <c r="A46" s="91" t="s">
        <v>67</v>
      </c>
      <c r="B46" s="70" t="s">
        <v>68</v>
      </c>
      <c r="C46" s="71"/>
      <c r="D46" s="71"/>
      <c r="E46" s="71"/>
      <c r="F46" s="71"/>
      <c r="G46" s="72"/>
      <c r="H46" s="94" t="s">
        <v>28</v>
      </c>
      <c r="I46" s="100"/>
      <c r="J46" s="101"/>
      <c r="K46" s="68">
        <v>2</v>
      </c>
      <c r="L46" s="9"/>
    </row>
    <row r="47" spans="1:12" customFormat="1" ht="31.5" x14ac:dyDescent="0.25">
      <c r="A47" s="91" t="s">
        <v>69</v>
      </c>
      <c r="B47" s="70" t="s">
        <v>70</v>
      </c>
      <c r="C47" s="71"/>
      <c r="D47" s="71"/>
      <c r="E47" s="71"/>
      <c r="F47" s="71"/>
      <c r="G47" s="72"/>
      <c r="H47" s="94" t="s">
        <v>28</v>
      </c>
      <c r="I47" s="100"/>
      <c r="J47" s="101"/>
      <c r="K47" s="68">
        <v>5</v>
      </c>
      <c r="L47" s="9"/>
    </row>
    <row r="48" spans="1:12" customFormat="1" ht="31.5" x14ac:dyDescent="0.25">
      <c r="A48" s="91" t="s">
        <v>71</v>
      </c>
      <c r="B48" s="70" t="s">
        <v>72</v>
      </c>
      <c r="C48" s="71"/>
      <c r="D48" s="71"/>
      <c r="E48" s="71"/>
      <c r="F48" s="71"/>
      <c r="G48" s="72"/>
      <c r="H48" s="94" t="s">
        <v>28</v>
      </c>
      <c r="I48" s="100"/>
      <c r="J48" s="101"/>
      <c r="K48" s="68">
        <v>7</v>
      </c>
      <c r="L48" s="9"/>
    </row>
    <row r="49" spans="1:12" customFormat="1" ht="31.5" x14ac:dyDescent="0.25">
      <c r="A49" s="91" t="s">
        <v>73</v>
      </c>
      <c r="B49" s="70" t="s">
        <v>74</v>
      </c>
      <c r="C49" s="71"/>
      <c r="D49" s="71"/>
      <c r="E49" s="71"/>
      <c r="F49" s="71"/>
      <c r="G49" s="72"/>
      <c r="H49" s="94" t="s">
        <v>28</v>
      </c>
      <c r="I49" s="100"/>
      <c r="J49" s="101"/>
      <c r="K49" s="68">
        <v>5</v>
      </c>
      <c r="L49" s="9"/>
    </row>
    <row r="50" spans="1:12" customFormat="1" ht="31.5" x14ac:dyDescent="0.25">
      <c r="A50" s="91" t="s">
        <v>73</v>
      </c>
      <c r="B50" s="70" t="s">
        <v>75</v>
      </c>
      <c r="C50" s="71"/>
      <c r="D50" s="71"/>
      <c r="E50" s="71"/>
      <c r="F50" s="71"/>
      <c r="G50" s="72"/>
      <c r="H50" s="94" t="s">
        <v>28</v>
      </c>
      <c r="I50" s="100"/>
      <c r="J50" s="101"/>
      <c r="K50" s="68">
        <v>2</v>
      </c>
      <c r="L50" s="9"/>
    </row>
    <row r="51" spans="1:12" customFormat="1" ht="31.5" x14ac:dyDescent="0.25">
      <c r="A51" s="91" t="s">
        <v>76</v>
      </c>
      <c r="B51" s="70" t="s">
        <v>77</v>
      </c>
      <c r="C51" s="71"/>
      <c r="D51" s="71"/>
      <c r="E51" s="71"/>
      <c r="F51" s="71"/>
      <c r="G51" s="72"/>
      <c r="H51" s="94" t="s">
        <v>28</v>
      </c>
      <c r="I51" s="100"/>
      <c r="J51" s="101"/>
      <c r="K51" s="68">
        <v>7</v>
      </c>
      <c r="L51" s="9"/>
    </row>
    <row r="52" spans="1:12" customFormat="1" ht="31.5" x14ac:dyDescent="0.25">
      <c r="A52" s="91" t="s">
        <v>78</v>
      </c>
      <c r="B52" s="70" t="s">
        <v>79</v>
      </c>
      <c r="C52" s="71"/>
      <c r="D52" s="71"/>
      <c r="E52" s="71"/>
      <c r="F52" s="71"/>
      <c r="G52" s="72"/>
      <c r="H52" s="94" t="s">
        <v>28</v>
      </c>
      <c r="I52" s="100"/>
      <c r="J52" s="101"/>
      <c r="K52" s="68">
        <v>5</v>
      </c>
      <c r="L52" s="9"/>
    </row>
    <row r="53" spans="1:12" customFormat="1" ht="31.5" x14ac:dyDescent="0.25">
      <c r="A53" s="91" t="s">
        <v>80</v>
      </c>
      <c r="B53" s="70" t="s">
        <v>81</v>
      </c>
      <c r="C53" s="71"/>
      <c r="D53" s="71"/>
      <c r="E53" s="71"/>
      <c r="F53" s="71"/>
      <c r="G53" s="72"/>
      <c r="H53" s="94" t="s">
        <v>28</v>
      </c>
      <c r="I53" s="100"/>
      <c r="J53" s="101"/>
      <c r="K53" s="68">
        <v>3</v>
      </c>
      <c r="L53" s="9"/>
    </row>
    <row r="54" spans="1:12" customFormat="1" ht="31.5" x14ac:dyDescent="0.25">
      <c r="A54" s="91" t="s">
        <v>82</v>
      </c>
      <c r="B54" s="70" t="s">
        <v>83</v>
      </c>
      <c r="C54" s="71"/>
      <c r="D54" s="71"/>
      <c r="E54" s="71"/>
      <c r="F54" s="71"/>
      <c r="G54" s="72"/>
      <c r="H54" s="94" t="s">
        <v>28</v>
      </c>
      <c r="I54" s="100"/>
      <c r="J54" s="101"/>
      <c r="K54" s="68">
        <v>1</v>
      </c>
      <c r="L54" s="9"/>
    </row>
    <row r="55" spans="1:12" customFormat="1" ht="31.5" x14ac:dyDescent="0.25">
      <c r="A55" s="91" t="s">
        <v>84</v>
      </c>
      <c r="B55" s="70" t="s">
        <v>85</v>
      </c>
      <c r="C55" s="71"/>
      <c r="D55" s="71"/>
      <c r="E55" s="71"/>
      <c r="F55" s="71"/>
      <c r="G55" s="72"/>
      <c r="H55" s="94" t="s">
        <v>28</v>
      </c>
      <c r="I55" s="100"/>
      <c r="J55" s="101"/>
      <c r="K55" s="68">
        <v>4</v>
      </c>
      <c r="L55" s="9"/>
    </row>
    <row r="56" spans="1:12" customFormat="1" ht="31.5" x14ac:dyDescent="0.25">
      <c r="A56" s="91" t="s">
        <v>86</v>
      </c>
      <c r="B56" s="70" t="s">
        <v>87</v>
      </c>
      <c r="C56" s="71"/>
      <c r="D56" s="71"/>
      <c r="E56" s="71"/>
      <c r="F56" s="71"/>
      <c r="G56" s="72"/>
      <c r="H56" s="94" t="s">
        <v>28</v>
      </c>
      <c r="I56" s="100"/>
      <c r="J56" s="101"/>
      <c r="K56" s="68">
        <v>6</v>
      </c>
      <c r="L56" s="9"/>
    </row>
    <row r="57" spans="1:12" customFormat="1" ht="31.5" x14ac:dyDescent="0.25">
      <c r="A57" s="91" t="s">
        <v>88</v>
      </c>
      <c r="B57" s="70" t="s">
        <v>89</v>
      </c>
      <c r="C57" s="71"/>
      <c r="D57" s="71"/>
      <c r="E57" s="71"/>
      <c r="F57" s="71"/>
      <c r="G57" s="72"/>
      <c r="H57" s="94" t="s">
        <v>28</v>
      </c>
      <c r="I57" s="100"/>
      <c r="J57" s="101"/>
      <c r="K57" s="68">
        <v>8</v>
      </c>
      <c r="L57" s="9"/>
    </row>
    <row r="58" spans="1:12" customFormat="1" ht="31.5" x14ac:dyDescent="0.25">
      <c r="A58" s="91" t="s">
        <v>90</v>
      </c>
      <c r="B58" s="70" t="s">
        <v>91</v>
      </c>
      <c r="C58" s="71"/>
      <c r="D58" s="71"/>
      <c r="E58" s="71"/>
      <c r="F58" s="71"/>
      <c r="G58" s="72"/>
      <c r="H58" s="94" t="s">
        <v>28</v>
      </c>
      <c r="I58" s="100"/>
      <c r="J58" s="101"/>
      <c r="K58" s="68">
        <v>10</v>
      </c>
      <c r="L58" s="9"/>
    </row>
    <row r="59" spans="1:12" customFormat="1" ht="31.5" x14ac:dyDescent="0.25">
      <c r="A59" s="91" t="s">
        <v>92</v>
      </c>
      <c r="B59" s="70" t="s">
        <v>93</v>
      </c>
      <c r="C59" s="71"/>
      <c r="D59" s="71"/>
      <c r="E59" s="71"/>
      <c r="F59" s="71"/>
      <c r="G59" s="72"/>
      <c r="H59" s="94" t="s">
        <v>28</v>
      </c>
      <c r="I59" s="100"/>
      <c r="J59" s="101"/>
      <c r="K59" s="68">
        <v>4</v>
      </c>
      <c r="L59" s="9"/>
    </row>
    <row r="60" spans="1:12" customFormat="1" ht="31.5" x14ac:dyDescent="0.25">
      <c r="A60" s="91" t="s">
        <v>94</v>
      </c>
      <c r="B60" s="70" t="s">
        <v>95</v>
      </c>
      <c r="C60" s="71"/>
      <c r="D60" s="71"/>
      <c r="E60" s="71"/>
      <c r="F60" s="71"/>
      <c r="G60" s="72"/>
      <c r="H60" s="94" t="s">
        <v>28</v>
      </c>
      <c r="I60" s="100"/>
      <c r="J60" s="101"/>
      <c r="K60" s="68">
        <v>3</v>
      </c>
      <c r="L60" s="9"/>
    </row>
    <row r="61" spans="1:12" customFormat="1" ht="31.5" x14ac:dyDescent="0.25">
      <c r="A61" s="91" t="s">
        <v>96</v>
      </c>
      <c r="B61" s="70" t="s">
        <v>97</v>
      </c>
      <c r="C61" s="102"/>
      <c r="D61" s="102"/>
      <c r="E61" s="102"/>
      <c r="F61" s="102"/>
      <c r="G61" s="103"/>
      <c r="H61" s="94" t="s">
        <v>28</v>
      </c>
      <c r="I61" s="100"/>
      <c r="J61" s="101"/>
      <c r="K61" s="68">
        <v>16</v>
      </c>
      <c r="L61" s="9"/>
    </row>
    <row r="62" spans="1:12" customFormat="1" ht="31.5" x14ac:dyDescent="0.25">
      <c r="A62" s="91" t="s">
        <v>98</v>
      </c>
      <c r="B62" s="70" t="s">
        <v>99</v>
      </c>
      <c r="C62" s="102"/>
      <c r="D62" s="102"/>
      <c r="E62" s="102"/>
      <c r="F62" s="102"/>
      <c r="G62" s="103"/>
      <c r="H62" s="94" t="s">
        <v>28</v>
      </c>
      <c r="I62" s="100"/>
      <c r="J62" s="101"/>
      <c r="K62" s="68">
        <v>4</v>
      </c>
      <c r="L62" s="9"/>
    </row>
    <row r="63" spans="1:12" customFormat="1" ht="31.5" x14ac:dyDescent="0.25">
      <c r="A63" s="91" t="s">
        <v>100</v>
      </c>
      <c r="B63" s="70" t="s">
        <v>101</v>
      </c>
      <c r="C63" s="102"/>
      <c r="D63" s="102"/>
      <c r="E63" s="102"/>
      <c r="F63" s="102"/>
      <c r="G63" s="103"/>
      <c r="H63" s="94" t="s">
        <v>28</v>
      </c>
      <c r="I63" s="100"/>
      <c r="J63" s="101"/>
      <c r="K63" s="68">
        <v>3</v>
      </c>
      <c r="L63" s="9"/>
    </row>
    <row r="64" spans="1:12" customFormat="1" ht="31.5" x14ac:dyDescent="0.25">
      <c r="A64" s="91" t="s">
        <v>102</v>
      </c>
      <c r="B64" s="70" t="s">
        <v>103</v>
      </c>
      <c r="C64" s="102"/>
      <c r="D64" s="102"/>
      <c r="E64" s="102"/>
      <c r="F64" s="102"/>
      <c r="G64" s="103"/>
      <c r="H64" s="94" t="s">
        <v>28</v>
      </c>
      <c r="I64" s="100"/>
      <c r="J64" s="101"/>
      <c r="K64" s="68">
        <v>3</v>
      </c>
      <c r="L64" s="9"/>
    </row>
    <row r="65" spans="1:14" customFormat="1" ht="31.5" x14ac:dyDescent="0.25">
      <c r="A65" s="91" t="s">
        <v>102</v>
      </c>
      <c r="B65" s="70" t="s">
        <v>104</v>
      </c>
      <c r="C65" s="102"/>
      <c r="D65" s="102"/>
      <c r="E65" s="102"/>
      <c r="F65" s="102"/>
      <c r="G65" s="103"/>
      <c r="H65" s="94" t="s">
        <v>28</v>
      </c>
      <c r="I65" s="100"/>
      <c r="J65" s="101"/>
      <c r="K65" s="68">
        <v>5</v>
      </c>
      <c r="L65" s="9"/>
    </row>
    <row r="66" spans="1:14" customFormat="1" ht="31.5" x14ac:dyDescent="0.25">
      <c r="A66" s="104" t="s">
        <v>105</v>
      </c>
      <c r="B66" s="105" t="s">
        <v>106</v>
      </c>
      <c r="C66" s="106"/>
      <c r="D66" s="106"/>
      <c r="E66" s="106"/>
      <c r="F66" s="106"/>
      <c r="G66" s="107"/>
      <c r="H66" s="94" t="s">
        <v>28</v>
      </c>
      <c r="I66" s="41"/>
      <c r="J66" s="42"/>
      <c r="K66" s="68">
        <v>5</v>
      </c>
      <c r="L66" s="9"/>
    </row>
    <row r="67" spans="1:14" customFormat="1" ht="31.5" x14ac:dyDescent="0.25">
      <c r="A67" s="104" t="s">
        <v>107</v>
      </c>
      <c r="B67" s="105" t="s">
        <v>108</v>
      </c>
      <c r="C67" s="77"/>
      <c r="D67" s="77"/>
      <c r="E67" s="77"/>
      <c r="F67" s="77"/>
      <c r="G67" s="78"/>
      <c r="H67" s="94" t="s">
        <v>28</v>
      </c>
      <c r="I67" s="41"/>
      <c r="J67" s="42"/>
      <c r="K67" s="68">
        <v>8</v>
      </c>
      <c r="L67" s="9"/>
    </row>
    <row r="68" spans="1:14" customFormat="1" ht="31.5" x14ac:dyDescent="0.25">
      <c r="A68" s="104" t="s">
        <v>109</v>
      </c>
      <c r="B68" s="105" t="s">
        <v>110</v>
      </c>
      <c r="C68" s="77"/>
      <c r="D68" s="77"/>
      <c r="E68" s="77"/>
      <c r="F68" s="77"/>
      <c r="G68" s="78"/>
      <c r="H68" s="94" t="s">
        <v>28</v>
      </c>
      <c r="I68" s="41"/>
      <c r="J68" s="42"/>
      <c r="K68" s="68">
        <v>1</v>
      </c>
      <c r="L68" s="9"/>
    </row>
    <row r="69" spans="1:14" customFormat="1" ht="31.5" x14ac:dyDescent="0.25">
      <c r="A69" s="104" t="s">
        <v>111</v>
      </c>
      <c r="B69" s="108" t="s">
        <v>112</v>
      </c>
      <c r="C69" s="109"/>
      <c r="D69" s="109"/>
      <c r="E69" s="109"/>
      <c r="F69" s="109"/>
      <c r="G69" s="110"/>
      <c r="H69" s="94" t="s">
        <v>28</v>
      </c>
      <c r="I69" s="41"/>
      <c r="J69" s="42"/>
      <c r="K69" s="68">
        <v>9</v>
      </c>
      <c r="L69" s="9"/>
    </row>
    <row r="70" spans="1:14" customFormat="1" ht="31.5" x14ac:dyDescent="0.25">
      <c r="A70" s="91" t="s">
        <v>113</v>
      </c>
      <c r="B70" s="70" t="s">
        <v>114</v>
      </c>
      <c r="C70" s="102"/>
      <c r="D70" s="102"/>
      <c r="E70" s="102"/>
      <c r="F70" s="102"/>
      <c r="G70" s="103"/>
      <c r="H70" s="94" t="s">
        <v>28</v>
      </c>
      <c r="I70" s="100"/>
      <c r="J70" s="101"/>
      <c r="K70" s="68">
        <v>2</v>
      </c>
      <c r="L70" s="9"/>
    </row>
    <row r="71" spans="1:14" customFormat="1" ht="31.5" x14ac:dyDescent="0.25">
      <c r="A71" s="91" t="s">
        <v>115</v>
      </c>
      <c r="B71" s="70" t="s">
        <v>116</v>
      </c>
      <c r="C71" s="102"/>
      <c r="D71" s="102"/>
      <c r="E71" s="102"/>
      <c r="F71" s="102"/>
      <c r="G71" s="103"/>
      <c r="H71" s="94" t="s">
        <v>28</v>
      </c>
      <c r="I71" s="100"/>
      <c r="J71" s="101"/>
      <c r="K71" s="68">
        <v>4</v>
      </c>
      <c r="L71" s="9"/>
    </row>
    <row r="72" spans="1:14" customFormat="1" ht="31.5" x14ac:dyDescent="0.25">
      <c r="A72" s="104" t="s">
        <v>115</v>
      </c>
      <c r="B72" s="105" t="s">
        <v>490</v>
      </c>
      <c r="C72" s="106"/>
      <c r="D72" s="106"/>
      <c r="E72" s="106"/>
      <c r="F72" s="106"/>
      <c r="G72" s="107"/>
      <c r="H72" s="94" t="s">
        <v>28</v>
      </c>
      <c r="I72" s="41"/>
      <c r="J72" s="42"/>
      <c r="K72" s="68">
        <v>18</v>
      </c>
      <c r="L72" s="9"/>
    </row>
    <row r="73" spans="1:14" customFormat="1" ht="31.5" x14ac:dyDescent="0.25">
      <c r="A73" s="104" t="s">
        <v>117</v>
      </c>
      <c r="B73" s="105" t="s">
        <v>491</v>
      </c>
      <c r="C73" s="77"/>
      <c r="D73" s="77"/>
      <c r="E73" s="77"/>
      <c r="F73" s="77"/>
      <c r="G73" s="78"/>
      <c r="H73" s="94" t="s">
        <v>28</v>
      </c>
      <c r="I73" s="41"/>
      <c r="J73" s="42"/>
      <c r="K73" s="68">
        <v>2</v>
      </c>
      <c r="L73" s="9"/>
    </row>
    <row r="74" spans="1:14" customFormat="1" ht="31.5" x14ac:dyDescent="0.25">
      <c r="A74" s="104" t="s">
        <v>47</v>
      </c>
      <c r="B74" s="111" t="s">
        <v>118</v>
      </c>
      <c r="C74" s="114"/>
      <c r="D74" s="114"/>
      <c r="E74" s="114"/>
      <c r="F74" s="114"/>
      <c r="G74" s="115"/>
      <c r="H74" s="94" t="s">
        <v>28</v>
      </c>
      <c r="I74" s="41"/>
      <c r="J74" s="42"/>
      <c r="K74" s="68">
        <v>1</v>
      </c>
      <c r="L74" s="9"/>
    </row>
    <row r="75" spans="1:14" customFormat="1" ht="31.5" x14ac:dyDescent="0.25">
      <c r="A75" s="91" t="s">
        <v>47</v>
      </c>
      <c r="B75" s="109" t="s">
        <v>119</v>
      </c>
      <c r="C75" s="116"/>
      <c r="D75" s="116"/>
      <c r="E75" s="116"/>
      <c r="F75" s="116"/>
      <c r="G75" s="117"/>
      <c r="H75" s="94" t="s">
        <v>28</v>
      </c>
      <c r="I75" s="41"/>
      <c r="J75" s="42"/>
      <c r="K75" s="68">
        <v>6</v>
      </c>
      <c r="L75" s="9"/>
    </row>
    <row r="76" spans="1:14" customFormat="1" ht="31.5" x14ac:dyDescent="0.25">
      <c r="A76" s="91" t="s">
        <v>120</v>
      </c>
      <c r="B76" s="118" t="s">
        <v>121</v>
      </c>
      <c r="C76" s="119"/>
      <c r="D76" s="119"/>
      <c r="E76" s="119"/>
      <c r="F76" s="119"/>
      <c r="G76" s="120"/>
      <c r="H76" s="94" t="s">
        <v>28</v>
      </c>
      <c r="I76" s="100"/>
      <c r="J76" s="101"/>
      <c r="K76" s="68">
        <v>2</v>
      </c>
      <c r="L76" s="9"/>
    </row>
    <row r="77" spans="1:14" customFormat="1" ht="31.5" x14ac:dyDescent="0.25">
      <c r="A77" s="91" t="s">
        <v>122</v>
      </c>
      <c r="B77" s="118" t="s">
        <v>123</v>
      </c>
      <c r="C77" s="119"/>
      <c r="D77" s="119"/>
      <c r="E77" s="119"/>
      <c r="F77" s="119"/>
      <c r="G77" s="120"/>
      <c r="H77" s="94" t="s">
        <v>28</v>
      </c>
      <c r="I77" s="100"/>
      <c r="J77" s="101"/>
      <c r="K77" s="68">
        <v>1</v>
      </c>
      <c r="L77" s="9"/>
    </row>
    <row r="78" spans="1:14" customFormat="1" ht="31.5" x14ac:dyDescent="0.25">
      <c r="A78" s="104" t="s">
        <v>122</v>
      </c>
      <c r="B78" s="111" t="s">
        <v>124</v>
      </c>
      <c r="C78" s="112"/>
      <c r="D78" s="112"/>
      <c r="E78" s="112"/>
      <c r="F78" s="112"/>
      <c r="G78" s="113"/>
      <c r="H78" s="94" t="s">
        <v>28</v>
      </c>
      <c r="I78" s="41"/>
      <c r="J78" s="42"/>
      <c r="K78" s="68">
        <v>2</v>
      </c>
      <c r="L78" s="9"/>
    </row>
    <row r="79" spans="1:14" customFormat="1" ht="15.75" x14ac:dyDescent="0.25">
      <c r="A79" s="104"/>
      <c r="B79" s="121" t="s">
        <v>125</v>
      </c>
      <c r="C79" s="122"/>
      <c r="D79" s="122"/>
      <c r="E79" s="122"/>
      <c r="F79" s="122"/>
      <c r="G79" s="123"/>
      <c r="H79" s="94"/>
      <c r="I79" s="41"/>
      <c r="J79" s="42"/>
      <c r="K79" s="68">
        <f>SUM(K39:K78)</f>
        <v>209</v>
      </c>
      <c r="L79" s="9"/>
    </row>
    <row r="80" spans="1:14" customFormat="1" ht="9" customHeight="1" x14ac:dyDescent="0.25">
      <c r="A80" s="46"/>
      <c r="C80" s="124"/>
      <c r="D80" s="124"/>
      <c r="E80" s="124"/>
      <c r="F80" s="124"/>
      <c r="G80" s="124"/>
      <c r="H80" s="125"/>
      <c r="I80" s="125"/>
      <c r="J80" s="125"/>
      <c r="K80" s="126"/>
      <c r="L80" s="9"/>
      <c r="N80" s="127"/>
    </row>
    <row r="81" spans="1:19" customFormat="1" ht="37.5" customHeight="1" x14ac:dyDescent="0.25">
      <c r="A81" s="128" t="s">
        <v>481</v>
      </c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9"/>
    </row>
    <row r="82" spans="1:19" customFormat="1" ht="37.5" customHeight="1" x14ac:dyDescent="0.25">
      <c r="A82" s="128" t="s">
        <v>126</v>
      </c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30"/>
      <c r="M82" s="4"/>
      <c r="N82" s="4"/>
      <c r="O82" s="4"/>
      <c r="P82" s="4"/>
      <c r="Q82" s="4"/>
      <c r="R82" s="4"/>
      <c r="S82" s="4"/>
    </row>
    <row r="83" spans="1:19" customFormat="1" ht="36" customHeight="1" x14ac:dyDescent="0.25">
      <c r="A83" s="131" t="s">
        <v>127</v>
      </c>
      <c r="B83" s="12"/>
      <c r="C83" s="12"/>
      <c r="D83" s="12"/>
      <c r="E83" s="12"/>
      <c r="F83" s="12"/>
      <c r="G83" s="12"/>
      <c r="H83" s="12"/>
      <c r="I83" s="12"/>
      <c r="J83" s="12"/>
      <c r="K83" s="132"/>
      <c r="L83" s="3"/>
      <c r="M83" s="133"/>
      <c r="N83" s="133"/>
      <c r="O83" s="133"/>
      <c r="P83" s="133"/>
      <c r="Q83" s="133"/>
      <c r="R83" s="133"/>
      <c r="S83" s="133"/>
    </row>
    <row r="84" spans="1:19" customFormat="1" ht="15" x14ac:dyDescent="0.25">
      <c r="A84" s="20" t="s">
        <v>128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9"/>
    </row>
    <row r="85" spans="1:19" customFormat="1" ht="15" x14ac:dyDescent="0.25">
      <c r="A85" s="21" t="s">
        <v>6</v>
      </c>
      <c r="B85" s="134" t="s">
        <v>129</v>
      </c>
      <c r="C85" s="135"/>
      <c r="D85" s="57" t="s">
        <v>130</v>
      </c>
      <c r="E85" s="58"/>
      <c r="F85" s="136"/>
      <c r="G85" s="137"/>
      <c r="H85" s="137"/>
      <c r="I85" s="42"/>
      <c r="J85" s="138" t="s">
        <v>131</v>
      </c>
      <c r="K85" s="23"/>
      <c r="L85" s="9"/>
    </row>
    <row r="86" spans="1:19" customFormat="1" ht="15" x14ac:dyDescent="0.25">
      <c r="A86" s="139"/>
      <c r="B86" s="140"/>
      <c r="C86" s="141"/>
      <c r="D86" s="57" t="s">
        <v>132</v>
      </c>
      <c r="E86" s="58"/>
      <c r="F86" s="142"/>
      <c r="G86" s="57" t="s">
        <v>133</v>
      </c>
      <c r="H86" s="137"/>
      <c r="I86" s="42"/>
      <c r="J86" s="143"/>
      <c r="K86" s="23"/>
      <c r="L86" s="9"/>
    </row>
    <row r="87" spans="1:19" customFormat="1" ht="15.75" x14ac:dyDescent="0.25">
      <c r="A87" s="174">
        <v>1</v>
      </c>
      <c r="B87" s="343" t="s">
        <v>134</v>
      </c>
      <c r="C87" s="344"/>
      <c r="D87" s="345">
        <f>'[1]9 мес.'!D68:F68+'[1]4 кв'!D53:F53</f>
        <v>312</v>
      </c>
      <c r="E87" s="346"/>
      <c r="F87" s="347"/>
      <c r="G87" s="345">
        <f>'[1]9 мес.'!G68:I68+'[1]4 кв'!G53:I53</f>
        <v>111</v>
      </c>
      <c r="H87" s="346"/>
      <c r="I87" s="347"/>
      <c r="J87" s="348">
        <f>(D87+G87)*100/1970</f>
        <v>21.472081218274113</v>
      </c>
      <c r="K87" s="348"/>
      <c r="L87" s="9"/>
    </row>
    <row r="88" spans="1:19" customFormat="1" ht="15.75" x14ac:dyDescent="0.25">
      <c r="A88" s="68">
        <v>2</v>
      </c>
      <c r="B88" s="70" t="s">
        <v>135</v>
      </c>
      <c r="C88" s="146"/>
      <c r="D88" s="73">
        <f>'[1]9 мес.'!D69:F69+'[1]4 кв'!D54:F54</f>
        <v>73</v>
      </c>
      <c r="E88" s="74"/>
      <c r="F88" s="144"/>
      <c r="G88" s="73">
        <f>'[1]9 мес.'!G69:I69+'[1]4 кв'!G54:I54</f>
        <v>38</v>
      </c>
      <c r="H88" s="74"/>
      <c r="I88" s="144"/>
      <c r="J88" s="145">
        <f t="shared" ref="J88:J100" si="1">(D88+G88)*100/1970</f>
        <v>5.6345177664974617</v>
      </c>
      <c r="K88" s="145"/>
      <c r="L88" s="9"/>
    </row>
    <row r="89" spans="1:19" customFormat="1" ht="31.5" customHeight="1" x14ac:dyDescent="0.25">
      <c r="A89" s="174">
        <v>3</v>
      </c>
      <c r="B89" s="343" t="s">
        <v>482</v>
      </c>
      <c r="C89" s="349"/>
      <c r="D89" s="345">
        <f>'[1]9 мес.'!D70:F70+'[1]4 кв'!D55:F55</f>
        <v>243</v>
      </c>
      <c r="E89" s="346"/>
      <c r="F89" s="347"/>
      <c r="G89" s="345">
        <f>'[1]9 мес.'!G70:I70+'[1]4 кв'!G55:I55</f>
        <v>163</v>
      </c>
      <c r="H89" s="346"/>
      <c r="I89" s="347"/>
      <c r="J89" s="348">
        <f t="shared" si="1"/>
        <v>20.609137055837564</v>
      </c>
      <c r="K89" s="348"/>
      <c r="L89" s="9"/>
    </row>
    <row r="90" spans="1:19" customFormat="1" ht="15.75" x14ac:dyDescent="0.25">
      <c r="A90" s="68">
        <v>4</v>
      </c>
      <c r="B90" s="70" t="s">
        <v>136</v>
      </c>
      <c r="C90" s="146"/>
      <c r="D90" s="73">
        <f>'[1]9 мес.'!D71:F71+'[1]4 кв'!D56:F56</f>
        <v>57</v>
      </c>
      <c r="E90" s="74"/>
      <c r="F90" s="144"/>
      <c r="G90" s="73">
        <f>'[1]9 мес.'!G71:I71+'[1]4 кв'!G56:I56</f>
        <v>9</v>
      </c>
      <c r="H90" s="74"/>
      <c r="I90" s="144"/>
      <c r="J90" s="145">
        <f t="shared" si="1"/>
        <v>3.3502538071065988</v>
      </c>
      <c r="K90" s="145"/>
      <c r="L90" s="9"/>
    </row>
    <row r="91" spans="1:19" customFormat="1" ht="15.75" x14ac:dyDescent="0.25">
      <c r="A91" s="68">
        <v>5</v>
      </c>
      <c r="B91" s="70" t="s">
        <v>137</v>
      </c>
      <c r="C91" s="146"/>
      <c r="D91" s="73">
        <f>'[1]9 мес.'!D72:F72+'[1]4 кв'!D57:F57</f>
        <v>12</v>
      </c>
      <c r="E91" s="74"/>
      <c r="F91" s="144"/>
      <c r="G91" s="73">
        <f>'[1]9 мес.'!G72:I72+'[1]4 кв'!G57:I57</f>
        <v>10</v>
      </c>
      <c r="H91" s="74"/>
      <c r="I91" s="144"/>
      <c r="J91" s="145">
        <f t="shared" si="1"/>
        <v>1.116751269035533</v>
      </c>
      <c r="K91" s="145"/>
      <c r="L91" s="9"/>
    </row>
    <row r="92" spans="1:19" customFormat="1" ht="15.75" x14ac:dyDescent="0.25">
      <c r="A92" s="68">
        <v>6</v>
      </c>
      <c r="B92" s="70" t="s">
        <v>138</v>
      </c>
      <c r="C92" s="146"/>
      <c r="D92" s="73">
        <f>'[1]9 мес.'!D73:F73+'[1]4 кв'!D58:F58</f>
        <v>11</v>
      </c>
      <c r="E92" s="74"/>
      <c r="F92" s="144"/>
      <c r="G92" s="73">
        <f>'[1]9 мес.'!G73:I73+'[1]4 кв'!G58:I58</f>
        <v>12</v>
      </c>
      <c r="H92" s="74"/>
      <c r="I92" s="144"/>
      <c r="J92" s="145">
        <f t="shared" si="1"/>
        <v>1.1675126903553299</v>
      </c>
      <c r="K92" s="145"/>
      <c r="L92" s="9"/>
    </row>
    <row r="93" spans="1:19" customFormat="1" ht="15.75" x14ac:dyDescent="0.25">
      <c r="A93" s="68">
        <v>7</v>
      </c>
      <c r="B93" s="70" t="s">
        <v>139</v>
      </c>
      <c r="C93" s="72"/>
      <c r="D93" s="73">
        <f>'[1]9 мес.'!D74:F74+'[1]4 кв'!D59:F59</f>
        <v>7</v>
      </c>
      <c r="E93" s="74"/>
      <c r="F93" s="144"/>
      <c r="G93" s="73">
        <f>'[1]9 мес.'!G74:I74+'[1]4 кв'!G59:I59</f>
        <v>1</v>
      </c>
      <c r="H93" s="74"/>
      <c r="I93" s="144"/>
      <c r="J93" s="145">
        <f t="shared" si="1"/>
        <v>0.40609137055837563</v>
      </c>
      <c r="K93" s="145"/>
      <c r="L93" s="9"/>
    </row>
    <row r="94" spans="1:19" customFormat="1" ht="15.75" x14ac:dyDescent="0.25">
      <c r="A94" s="68">
        <v>8</v>
      </c>
      <c r="B94" s="147" t="s">
        <v>140</v>
      </c>
      <c r="C94" s="146"/>
      <c r="D94" s="73">
        <f>'[1]9 мес.'!D75:F75+'[1]4 кв'!D60:F60</f>
        <v>70</v>
      </c>
      <c r="E94" s="74"/>
      <c r="F94" s="144"/>
      <c r="G94" s="73">
        <f>'[1]9 мес.'!G75:I75+'[1]4 кв'!G60:I60</f>
        <v>30</v>
      </c>
      <c r="H94" s="74"/>
      <c r="I94" s="144"/>
      <c r="J94" s="145">
        <f t="shared" si="1"/>
        <v>5.0761421319796955</v>
      </c>
      <c r="K94" s="145"/>
      <c r="L94" s="9"/>
    </row>
    <row r="95" spans="1:19" customFormat="1" ht="15.75" x14ac:dyDescent="0.25">
      <c r="A95" s="174">
        <v>9</v>
      </c>
      <c r="B95" s="350" t="s">
        <v>141</v>
      </c>
      <c r="C95" s="349"/>
      <c r="D95" s="345">
        <f>'[1]9 мес.'!D76:F76+'[1]4 кв'!D61:F61</f>
        <v>74</v>
      </c>
      <c r="E95" s="346"/>
      <c r="F95" s="347"/>
      <c r="G95" s="345">
        <f>'[1]9 мес.'!G76:I76+'[1]4 кв'!G61:I61</f>
        <v>276</v>
      </c>
      <c r="H95" s="346"/>
      <c r="I95" s="347"/>
      <c r="J95" s="348">
        <f t="shared" si="1"/>
        <v>17.766497461928935</v>
      </c>
      <c r="K95" s="348"/>
      <c r="L95" s="9"/>
    </row>
    <row r="96" spans="1:19" customFormat="1" ht="15.75" x14ac:dyDescent="0.25">
      <c r="A96" s="68">
        <v>10</v>
      </c>
      <c r="B96" s="147" t="s">
        <v>142</v>
      </c>
      <c r="C96" s="146"/>
      <c r="D96" s="73"/>
      <c r="E96" s="74"/>
      <c r="F96" s="144"/>
      <c r="G96" s="73">
        <f>'[1]9 мес.'!G77:I77+'[1]4 кв'!G62:I62</f>
        <v>1</v>
      </c>
      <c r="H96" s="74"/>
      <c r="I96" s="144"/>
      <c r="J96" s="145">
        <f t="shared" si="1"/>
        <v>5.0761421319796954E-2</v>
      </c>
      <c r="K96" s="145"/>
      <c r="L96" s="9"/>
    </row>
    <row r="97" spans="1:19" customFormat="1" ht="33" customHeight="1" x14ac:dyDescent="0.25">
      <c r="A97" s="68">
        <v>11</v>
      </c>
      <c r="B97" s="147" t="s">
        <v>143</v>
      </c>
      <c r="C97" s="148"/>
      <c r="D97" s="73">
        <f>'[1]9 мес.'!D78:F78+'[1]4 кв'!D63:F63</f>
        <v>34</v>
      </c>
      <c r="E97" s="74"/>
      <c r="F97" s="144"/>
      <c r="G97" s="73">
        <f>'[1]9 мес.'!G78:I78+'[1]4 кв'!G63:I63</f>
        <v>76</v>
      </c>
      <c r="H97" s="74"/>
      <c r="I97" s="144"/>
      <c r="J97" s="145">
        <f t="shared" si="1"/>
        <v>5.5837563451776653</v>
      </c>
      <c r="K97" s="145"/>
      <c r="L97" s="9"/>
    </row>
    <row r="98" spans="1:19" customFormat="1" ht="15.75" x14ac:dyDescent="0.25">
      <c r="A98" s="68">
        <v>12</v>
      </c>
      <c r="B98" s="147" t="s">
        <v>144</v>
      </c>
      <c r="C98" s="148"/>
      <c r="D98" s="73">
        <f>'[1]9 мес.'!D79:F79+'[1]4 кв'!D64:F64</f>
        <v>5</v>
      </c>
      <c r="E98" s="74"/>
      <c r="F98" s="144"/>
      <c r="G98" s="73">
        <f>'[1]9 мес.'!G79:I79+'[1]4 кв'!G64:I64</f>
        <v>5</v>
      </c>
      <c r="H98" s="74"/>
      <c r="I98" s="144"/>
      <c r="J98" s="145">
        <f t="shared" si="1"/>
        <v>0.50761421319796951</v>
      </c>
      <c r="K98" s="145"/>
      <c r="L98" s="9"/>
    </row>
    <row r="99" spans="1:19" customFormat="1" ht="15.75" x14ac:dyDescent="0.25">
      <c r="A99" s="68">
        <v>13</v>
      </c>
      <c r="B99" s="147" t="s">
        <v>145</v>
      </c>
      <c r="C99" s="149"/>
      <c r="D99" s="73"/>
      <c r="E99" s="74"/>
      <c r="F99" s="144"/>
      <c r="G99" s="73">
        <f>'[1]9 мес.'!G80:I80+'[1]4 кв'!G65:I65</f>
        <v>3</v>
      </c>
      <c r="H99" s="74"/>
      <c r="I99" s="144"/>
      <c r="J99" s="145">
        <f t="shared" si="1"/>
        <v>0.15228426395939088</v>
      </c>
      <c r="K99" s="145"/>
      <c r="L99" s="9"/>
    </row>
    <row r="100" spans="1:19" customFormat="1" x14ac:dyDescent="0.25">
      <c r="A100" s="150"/>
      <c r="B100" s="151" t="s">
        <v>19</v>
      </c>
      <c r="C100" s="151"/>
      <c r="D100" s="73">
        <f>SUM(D87:D99)</f>
        <v>898</v>
      </c>
      <c r="E100" s="74"/>
      <c r="F100" s="144"/>
      <c r="G100" s="73">
        <f>SUM(G87:G99)</f>
        <v>735</v>
      </c>
      <c r="H100" s="74"/>
      <c r="I100" s="144"/>
      <c r="J100" s="145">
        <f t="shared" si="1"/>
        <v>82.89340101522842</v>
      </c>
      <c r="K100" s="145"/>
      <c r="L100" s="9"/>
      <c r="M100" s="152">
        <f>D100+G100</f>
        <v>1633</v>
      </c>
    </row>
    <row r="101" spans="1:19" x14ac:dyDescent="0.25">
      <c r="A101" s="153"/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N101" s="152"/>
      <c r="O101" s="152"/>
      <c r="P101" s="152"/>
      <c r="Q101" s="152"/>
      <c r="R101" s="152"/>
      <c r="S101" s="152"/>
    </row>
    <row r="102" spans="1:19" x14ac:dyDescent="0.25">
      <c r="A102" s="131" t="s">
        <v>146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55"/>
    </row>
    <row r="103" spans="1:19" x14ac:dyDescent="0.25">
      <c r="A103" s="156" t="s">
        <v>147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55"/>
    </row>
    <row r="104" spans="1:19" ht="15.75" customHeight="1" x14ac:dyDescent="0.25">
      <c r="A104" s="157"/>
      <c r="B104" s="158">
        <f>C127+D127</f>
        <v>1754</v>
      </c>
      <c r="C104" s="13"/>
      <c r="D104" s="159" t="s">
        <v>148</v>
      </c>
      <c r="E104" s="159"/>
      <c r="F104" s="87"/>
      <c r="G104" s="8"/>
      <c r="H104" s="8"/>
      <c r="I104" s="8"/>
      <c r="J104" s="8"/>
      <c r="K104" s="154"/>
    </row>
    <row r="105" spans="1:19" ht="12.75" customHeight="1" x14ac:dyDescent="0.25">
      <c r="A105" s="154"/>
      <c r="B105" s="154"/>
      <c r="C105" s="154"/>
      <c r="D105" s="154"/>
      <c r="E105" s="154"/>
      <c r="F105" s="154"/>
      <c r="G105" s="154"/>
      <c r="H105" s="154"/>
      <c r="I105" s="154"/>
      <c r="J105" s="160" t="s">
        <v>149</v>
      </c>
      <c r="K105" s="161"/>
    </row>
    <row r="106" spans="1:19" ht="31.5" customHeight="1" x14ac:dyDescent="0.25">
      <c r="A106" s="21" t="s">
        <v>6</v>
      </c>
      <c r="B106" s="21" t="s">
        <v>150</v>
      </c>
      <c r="C106" s="162" t="s">
        <v>151</v>
      </c>
      <c r="D106" s="163"/>
      <c r="E106" s="163"/>
      <c r="F106" s="164"/>
      <c r="G106" s="162" t="s">
        <v>152</v>
      </c>
      <c r="H106" s="165"/>
      <c r="I106" s="165"/>
      <c r="J106" s="166"/>
      <c r="K106" s="167" t="s">
        <v>153</v>
      </c>
    </row>
    <row r="107" spans="1:19" ht="42.75" customHeight="1" x14ac:dyDescent="0.25">
      <c r="A107" s="168"/>
      <c r="B107" s="168"/>
      <c r="C107" s="169" t="s">
        <v>154</v>
      </c>
      <c r="D107" s="169" t="s">
        <v>155</v>
      </c>
      <c r="E107" s="170" t="s">
        <v>125</v>
      </c>
      <c r="F107" s="351" t="s">
        <v>156</v>
      </c>
      <c r="G107" s="169" t="s">
        <v>154</v>
      </c>
      <c r="H107" s="169" t="s">
        <v>155</v>
      </c>
      <c r="I107" s="170" t="s">
        <v>125</v>
      </c>
      <c r="J107" s="351" t="s">
        <v>156</v>
      </c>
      <c r="K107" s="171"/>
      <c r="N107" s="172">
        <v>2023</v>
      </c>
      <c r="O107" s="172">
        <v>2022</v>
      </c>
    </row>
    <row r="108" spans="1:19" ht="15.75" customHeight="1" x14ac:dyDescent="0.25">
      <c r="A108" s="68">
        <v>1</v>
      </c>
      <c r="B108" s="173" t="s">
        <v>157</v>
      </c>
      <c r="C108" s="174">
        <f>'[1]9 мес.'!C89+'[1]4 кв'!C74</f>
        <v>613</v>
      </c>
      <c r="D108" s="174">
        <f>'[1]9 мес.'!D89+'[1]4 кв'!D74</f>
        <v>437</v>
      </c>
      <c r="E108" s="174">
        <f>C108+D108</f>
        <v>1050</v>
      </c>
      <c r="F108" s="175">
        <f>(C108+D108)*100/1970</f>
        <v>53.299492385786799</v>
      </c>
      <c r="G108" s="174">
        <v>1056</v>
      </c>
      <c r="H108" s="174">
        <v>542</v>
      </c>
      <c r="I108" s="174">
        <f>G108+H108</f>
        <v>1598</v>
      </c>
      <c r="J108" s="175">
        <f>(G108+H108)*100/2768</f>
        <v>57.73121387283237</v>
      </c>
      <c r="K108" s="176">
        <f>(N108-O108)*100/O108</f>
        <v>-34.292866082603254</v>
      </c>
      <c r="N108">
        <f t="shared" ref="N108:N127" si="2">C108+D108</f>
        <v>1050</v>
      </c>
      <c r="O108">
        <f t="shared" ref="O108:O127" si="3">G108+H108</f>
        <v>1598</v>
      </c>
      <c r="Q108">
        <f>-(100-N108/O108*100)</f>
        <v>-34.292866082603254</v>
      </c>
    </row>
    <row r="109" spans="1:19" ht="31.5" x14ac:dyDescent="0.25">
      <c r="A109" s="68">
        <v>2</v>
      </c>
      <c r="B109" s="173" t="s">
        <v>158</v>
      </c>
      <c r="C109" s="174">
        <f>'[1]9 мес.'!C90+'[1]4 кв'!C75</f>
        <v>68</v>
      </c>
      <c r="D109" s="174">
        <f>'[1]9 мес.'!D90+'[1]4 кв'!D75</f>
        <v>74</v>
      </c>
      <c r="E109" s="174">
        <f t="shared" ref="E109:E127" si="4">C109+D109</f>
        <v>142</v>
      </c>
      <c r="F109" s="175">
        <f t="shared" ref="F109:F127" si="5">(C109+D109)*100/1970</f>
        <v>7.2081218274111674</v>
      </c>
      <c r="G109" s="174">
        <v>142</v>
      </c>
      <c r="H109" s="174">
        <v>127</v>
      </c>
      <c r="I109" s="174">
        <f t="shared" ref="I109:I126" si="6">G109+H109</f>
        <v>269</v>
      </c>
      <c r="J109" s="175">
        <f t="shared" ref="J109:J126" si="7">(G109+H109)*100/2768</f>
        <v>9.7182080924855487</v>
      </c>
      <c r="K109" s="176">
        <f t="shared" ref="K109:K126" si="8">(N109-O109)*100/O109</f>
        <v>-47.211895910780669</v>
      </c>
      <c r="N109">
        <f t="shared" si="2"/>
        <v>142</v>
      </c>
      <c r="O109">
        <f t="shared" si="3"/>
        <v>269</v>
      </c>
    </row>
    <row r="110" spans="1:19" ht="15.75" customHeight="1" x14ac:dyDescent="0.25">
      <c r="A110" s="68">
        <v>3</v>
      </c>
      <c r="B110" s="173" t="s">
        <v>159</v>
      </c>
      <c r="C110" s="174">
        <f>'[1]9 мес.'!C91+'[1]4 кв'!C76</f>
        <v>19</v>
      </c>
      <c r="D110" s="174">
        <f>'[1]9 мес.'!D91+'[1]4 кв'!D76</f>
        <v>68</v>
      </c>
      <c r="E110" s="174">
        <f t="shared" si="4"/>
        <v>87</v>
      </c>
      <c r="F110" s="175">
        <f t="shared" si="5"/>
        <v>4.4162436548223347</v>
      </c>
      <c r="G110" s="174">
        <v>55</v>
      </c>
      <c r="H110" s="174">
        <v>153</v>
      </c>
      <c r="I110" s="174">
        <f t="shared" si="6"/>
        <v>208</v>
      </c>
      <c r="J110" s="175">
        <f t="shared" si="7"/>
        <v>7.5144508670520231</v>
      </c>
      <c r="K110" s="176" t="s">
        <v>485</v>
      </c>
      <c r="N110">
        <f t="shared" si="2"/>
        <v>87</v>
      </c>
      <c r="O110">
        <f t="shared" si="3"/>
        <v>208</v>
      </c>
    </row>
    <row r="111" spans="1:19" ht="15.75" customHeight="1" x14ac:dyDescent="0.25">
      <c r="A111" s="68">
        <v>4</v>
      </c>
      <c r="B111" s="177" t="s">
        <v>160</v>
      </c>
      <c r="C111" s="68"/>
      <c r="D111" s="68"/>
      <c r="E111" s="68"/>
      <c r="F111" s="175">
        <f t="shared" si="5"/>
        <v>0</v>
      </c>
      <c r="G111" s="68">
        <v>4</v>
      </c>
      <c r="H111" s="68">
        <v>1</v>
      </c>
      <c r="I111" s="68">
        <f t="shared" si="6"/>
        <v>5</v>
      </c>
      <c r="J111" s="175">
        <f t="shared" si="7"/>
        <v>0.18063583815028902</v>
      </c>
      <c r="K111" s="179"/>
      <c r="N111">
        <f t="shared" si="2"/>
        <v>0</v>
      </c>
      <c r="O111">
        <f t="shared" si="3"/>
        <v>5</v>
      </c>
    </row>
    <row r="112" spans="1:19" x14ac:dyDescent="0.25">
      <c r="A112" s="68">
        <v>5</v>
      </c>
      <c r="B112" s="177" t="s">
        <v>161</v>
      </c>
      <c r="C112" s="68">
        <f>'[1]9 мес.'!C93+'[1]4 кв'!C78</f>
        <v>18</v>
      </c>
      <c r="D112" s="68">
        <f>'[1]9 мес.'!D93+'[1]4 кв'!D78</f>
        <v>7</v>
      </c>
      <c r="E112" s="68">
        <f t="shared" si="4"/>
        <v>25</v>
      </c>
      <c r="F112" s="175">
        <f t="shared" si="5"/>
        <v>1.2690355329949239</v>
      </c>
      <c r="G112" s="68">
        <v>20</v>
      </c>
      <c r="H112" s="68">
        <v>5</v>
      </c>
      <c r="I112" s="68">
        <f t="shared" si="6"/>
        <v>25</v>
      </c>
      <c r="J112" s="175">
        <f t="shared" si="7"/>
        <v>0.90317919075144504</v>
      </c>
      <c r="K112" s="179"/>
      <c r="N112">
        <f t="shared" si="2"/>
        <v>25</v>
      </c>
      <c r="O112">
        <f t="shared" si="3"/>
        <v>25</v>
      </c>
    </row>
    <row r="113" spans="1:19" ht="15.75" customHeight="1" x14ac:dyDescent="0.25">
      <c r="A113" s="68">
        <v>6</v>
      </c>
      <c r="B113" s="177" t="s">
        <v>162</v>
      </c>
      <c r="C113" s="68">
        <f>'[1]9 мес.'!C94+'[1]4 кв'!C79</f>
        <v>9</v>
      </c>
      <c r="D113" s="68">
        <f>'[1]9 мес.'!D94+'[1]4 кв'!D79</f>
        <v>37</v>
      </c>
      <c r="E113" s="68">
        <f t="shared" si="4"/>
        <v>46</v>
      </c>
      <c r="F113" s="175">
        <f t="shared" si="5"/>
        <v>2.3350253807106598</v>
      </c>
      <c r="G113" s="68">
        <v>17</v>
      </c>
      <c r="H113" s="68">
        <v>66</v>
      </c>
      <c r="I113" s="68">
        <f t="shared" si="6"/>
        <v>83</v>
      </c>
      <c r="J113" s="175">
        <f t="shared" si="7"/>
        <v>2.9985549132947975</v>
      </c>
      <c r="K113" s="179">
        <f t="shared" si="8"/>
        <v>-44.578313253012048</v>
      </c>
      <c r="N113">
        <f t="shared" si="2"/>
        <v>46</v>
      </c>
      <c r="O113">
        <f t="shared" si="3"/>
        <v>83</v>
      </c>
    </row>
    <row r="114" spans="1:19" ht="20.25" customHeight="1" x14ac:dyDescent="0.25">
      <c r="A114" s="68">
        <v>7</v>
      </c>
      <c r="B114" s="177" t="s">
        <v>163</v>
      </c>
      <c r="C114" s="68">
        <f>'[1]9 мес.'!C95+'[1]4 кв'!C80</f>
        <v>3</v>
      </c>
      <c r="D114" s="68">
        <f>'[1]9 мес.'!D95+'[1]4 кв'!D80</f>
        <v>4</v>
      </c>
      <c r="E114" s="68">
        <f t="shared" si="4"/>
        <v>7</v>
      </c>
      <c r="F114" s="175">
        <f t="shared" si="5"/>
        <v>0.35532994923857869</v>
      </c>
      <c r="G114" s="68">
        <v>20</v>
      </c>
      <c r="H114" s="68">
        <v>9</v>
      </c>
      <c r="I114" s="68">
        <f t="shared" si="6"/>
        <v>29</v>
      </c>
      <c r="J114" s="175">
        <f t="shared" si="7"/>
        <v>1.0476878612716762</v>
      </c>
      <c r="K114" s="179">
        <f t="shared" si="8"/>
        <v>-75.862068965517238</v>
      </c>
      <c r="N114">
        <f t="shared" si="2"/>
        <v>7</v>
      </c>
      <c r="O114">
        <f t="shared" si="3"/>
        <v>29</v>
      </c>
    </row>
    <row r="115" spans="1:19" ht="15.75" customHeight="1" x14ac:dyDescent="0.25">
      <c r="A115" s="68">
        <v>8</v>
      </c>
      <c r="B115" s="177" t="s">
        <v>164</v>
      </c>
      <c r="C115" s="68">
        <f>'[1]9 мес.'!C96+'[1]4 кв'!C81</f>
        <v>11</v>
      </c>
      <c r="D115" s="68">
        <f>'[1]9 мес.'!D96+'[1]4 кв'!D81</f>
        <v>4</v>
      </c>
      <c r="E115" s="68">
        <f t="shared" si="4"/>
        <v>15</v>
      </c>
      <c r="F115" s="175">
        <f t="shared" si="5"/>
        <v>0.76142131979695427</v>
      </c>
      <c r="G115" s="68">
        <v>27</v>
      </c>
      <c r="H115" s="68">
        <v>6</v>
      </c>
      <c r="I115" s="68">
        <f t="shared" si="6"/>
        <v>33</v>
      </c>
      <c r="J115" s="175">
        <f t="shared" si="7"/>
        <v>1.1921965317919074</v>
      </c>
      <c r="K115" s="179">
        <f t="shared" si="8"/>
        <v>-54.545454545454547</v>
      </c>
      <c r="L115" s="180"/>
      <c r="M115" s="152"/>
      <c r="N115">
        <f t="shared" si="2"/>
        <v>15</v>
      </c>
      <c r="O115">
        <f t="shared" si="3"/>
        <v>33</v>
      </c>
      <c r="P115" s="152"/>
      <c r="Q115" s="152"/>
      <c r="R115" s="152"/>
      <c r="S115" s="152"/>
    </row>
    <row r="116" spans="1:19" ht="15.75" customHeight="1" x14ac:dyDescent="0.25">
      <c r="A116" s="68">
        <v>9</v>
      </c>
      <c r="B116" s="177" t="s">
        <v>165</v>
      </c>
      <c r="C116" s="68">
        <f>'[1]9 мес.'!C97+'[1]4 кв'!C82</f>
        <v>6</v>
      </c>
      <c r="D116" s="68">
        <f>'[1]9 мес.'!D97+'[1]4 кв'!D82</f>
        <v>5</v>
      </c>
      <c r="E116" s="68">
        <f t="shared" si="4"/>
        <v>11</v>
      </c>
      <c r="F116" s="175">
        <f t="shared" si="5"/>
        <v>0.55837563451776651</v>
      </c>
      <c r="G116" s="68">
        <v>5</v>
      </c>
      <c r="H116" s="68">
        <v>6</v>
      </c>
      <c r="I116" s="68">
        <f t="shared" si="6"/>
        <v>11</v>
      </c>
      <c r="J116" s="175">
        <f t="shared" si="7"/>
        <v>0.39739884393063585</v>
      </c>
      <c r="K116" s="179"/>
      <c r="L116" s="180"/>
      <c r="M116" s="152"/>
      <c r="N116">
        <f t="shared" si="2"/>
        <v>11</v>
      </c>
      <c r="O116">
        <f t="shared" si="3"/>
        <v>11</v>
      </c>
      <c r="P116" s="152"/>
      <c r="Q116" s="152"/>
      <c r="R116" s="152"/>
      <c r="S116" s="152"/>
    </row>
    <row r="117" spans="1:19" x14ac:dyDescent="0.25">
      <c r="A117" s="68">
        <v>10</v>
      </c>
      <c r="B117" s="177" t="s">
        <v>166</v>
      </c>
      <c r="C117" s="68">
        <f>'[1]9 мес.'!C98+'[1]4 кв'!C83</f>
        <v>11</v>
      </c>
      <c r="D117" s="68">
        <f>'[1]9 мес.'!D98+'[1]4 кв'!D83</f>
        <v>6</v>
      </c>
      <c r="E117" s="68">
        <f t="shared" si="4"/>
        <v>17</v>
      </c>
      <c r="F117" s="175">
        <f t="shared" si="5"/>
        <v>0.86294416243654826</v>
      </c>
      <c r="G117" s="68">
        <v>23</v>
      </c>
      <c r="H117" s="68">
        <v>3</v>
      </c>
      <c r="I117" s="68">
        <f t="shared" si="6"/>
        <v>26</v>
      </c>
      <c r="J117" s="175">
        <f t="shared" si="7"/>
        <v>0.93930635838150289</v>
      </c>
      <c r="K117" s="179">
        <f t="shared" si="8"/>
        <v>-34.615384615384613</v>
      </c>
      <c r="L117" s="180"/>
      <c r="M117" s="152"/>
      <c r="N117">
        <f t="shared" si="2"/>
        <v>17</v>
      </c>
      <c r="O117">
        <f t="shared" si="3"/>
        <v>26</v>
      </c>
      <c r="P117" s="152"/>
      <c r="Q117" s="152"/>
      <c r="R117" s="152"/>
      <c r="S117" s="152"/>
    </row>
    <row r="118" spans="1:19" ht="15.75" customHeight="1" x14ac:dyDescent="0.25">
      <c r="A118" s="68">
        <v>11</v>
      </c>
      <c r="B118" s="177" t="s">
        <v>167</v>
      </c>
      <c r="C118" s="68">
        <f>'[1]9 мес.'!C99+'[1]4 кв'!C84</f>
        <v>21</v>
      </c>
      <c r="D118" s="68">
        <f>'[1]9 мес.'!D99+'[1]4 кв'!D84</f>
        <v>25</v>
      </c>
      <c r="E118" s="68">
        <f t="shared" si="4"/>
        <v>46</v>
      </c>
      <c r="F118" s="175">
        <f t="shared" si="5"/>
        <v>2.3350253807106598</v>
      </c>
      <c r="G118" s="68">
        <v>7</v>
      </c>
      <c r="H118" s="68">
        <v>6</v>
      </c>
      <c r="I118" s="68">
        <f t="shared" si="6"/>
        <v>13</v>
      </c>
      <c r="J118" s="175">
        <f t="shared" si="7"/>
        <v>0.46965317919075145</v>
      </c>
      <c r="K118" s="179" t="s">
        <v>483</v>
      </c>
      <c r="L118" s="180"/>
      <c r="M118" s="152"/>
      <c r="N118">
        <f t="shared" si="2"/>
        <v>46</v>
      </c>
      <c r="O118">
        <f t="shared" si="3"/>
        <v>13</v>
      </c>
      <c r="P118" s="152"/>
      <c r="Q118" s="152"/>
      <c r="R118" s="152"/>
      <c r="S118" s="152"/>
    </row>
    <row r="119" spans="1:19" x14ac:dyDescent="0.25">
      <c r="A119" s="68">
        <v>12</v>
      </c>
      <c r="B119" s="177" t="s">
        <v>168</v>
      </c>
      <c r="C119" s="68"/>
      <c r="D119" s="68">
        <f>'[1]9 мес.'!D100+'[1]4 кв'!D85</f>
        <v>4</v>
      </c>
      <c r="E119" s="68">
        <f t="shared" si="4"/>
        <v>4</v>
      </c>
      <c r="F119" s="175">
        <f t="shared" si="5"/>
        <v>0.20304568527918782</v>
      </c>
      <c r="G119" s="68">
        <v>2</v>
      </c>
      <c r="H119" s="68">
        <v>7</v>
      </c>
      <c r="I119" s="68">
        <f t="shared" si="6"/>
        <v>9</v>
      </c>
      <c r="J119" s="175">
        <f t="shared" si="7"/>
        <v>0.32514450867052025</v>
      </c>
      <c r="K119" s="179">
        <f t="shared" si="8"/>
        <v>-55.555555555555557</v>
      </c>
      <c r="L119" s="180"/>
      <c r="M119" s="152"/>
      <c r="N119">
        <f t="shared" si="2"/>
        <v>4</v>
      </c>
      <c r="O119">
        <f t="shared" si="3"/>
        <v>9</v>
      </c>
      <c r="P119" s="152"/>
      <c r="Q119" s="152"/>
      <c r="R119" s="152"/>
      <c r="S119" s="152"/>
    </row>
    <row r="120" spans="1:19" x14ac:dyDescent="0.25">
      <c r="A120" s="68">
        <v>13</v>
      </c>
      <c r="B120" s="177" t="s">
        <v>169</v>
      </c>
      <c r="C120" s="68">
        <f>'[1]9 мес.'!C101+'[1]4 кв'!C86</f>
        <v>25</v>
      </c>
      <c r="D120" s="68">
        <f>'[1]9 мес.'!D101+'[1]4 кв'!D86</f>
        <v>18</v>
      </c>
      <c r="E120" s="68">
        <f t="shared" si="4"/>
        <v>43</v>
      </c>
      <c r="F120" s="175">
        <f t="shared" si="5"/>
        <v>2.1827411167512691</v>
      </c>
      <c r="G120" s="68">
        <v>31</v>
      </c>
      <c r="H120" s="68">
        <v>9</v>
      </c>
      <c r="I120" s="68">
        <f t="shared" si="6"/>
        <v>40</v>
      </c>
      <c r="J120" s="175">
        <f t="shared" si="7"/>
        <v>1.4450867052023122</v>
      </c>
      <c r="K120" s="179">
        <f t="shared" si="8"/>
        <v>7.5</v>
      </c>
      <c r="L120" s="180"/>
      <c r="M120" s="152"/>
      <c r="N120">
        <f t="shared" si="2"/>
        <v>43</v>
      </c>
      <c r="O120">
        <f t="shared" si="3"/>
        <v>40</v>
      </c>
      <c r="P120" s="152"/>
      <c r="Q120" s="152"/>
      <c r="R120" s="152"/>
      <c r="S120" s="152"/>
    </row>
    <row r="121" spans="1:19" ht="31.5" x14ac:dyDescent="0.25">
      <c r="A121" s="68">
        <v>14</v>
      </c>
      <c r="B121" s="177" t="s">
        <v>170</v>
      </c>
      <c r="C121" s="68">
        <f>'[1]9 мес.'!C102+'[1]4 кв'!C87</f>
        <v>1</v>
      </c>
      <c r="D121" s="68">
        <f>'[1]9 мес.'!D102+'[1]4 кв'!D87</f>
        <v>2</v>
      </c>
      <c r="E121" s="68">
        <f t="shared" si="4"/>
        <v>3</v>
      </c>
      <c r="F121" s="175">
        <f t="shared" si="5"/>
        <v>0.15228426395939088</v>
      </c>
      <c r="G121" s="68">
        <v>1</v>
      </c>
      <c r="H121" s="68">
        <v>1</v>
      </c>
      <c r="I121" s="68">
        <f t="shared" si="6"/>
        <v>2</v>
      </c>
      <c r="J121" s="175">
        <f t="shared" si="7"/>
        <v>7.2254335260115612E-2</v>
      </c>
      <c r="K121" s="179" t="s">
        <v>484</v>
      </c>
      <c r="L121" s="180"/>
      <c r="M121" s="152"/>
      <c r="N121">
        <f t="shared" si="2"/>
        <v>3</v>
      </c>
      <c r="O121">
        <f t="shared" si="3"/>
        <v>2</v>
      </c>
      <c r="P121" s="152"/>
      <c r="Q121" s="152"/>
      <c r="R121" s="152"/>
      <c r="S121" s="152"/>
    </row>
    <row r="122" spans="1:19" ht="24" customHeight="1" x14ac:dyDescent="0.25">
      <c r="A122" s="68">
        <v>15</v>
      </c>
      <c r="B122" s="177" t="s">
        <v>171</v>
      </c>
      <c r="C122" s="68">
        <f>'[1]9 мес.'!C103+'[1]4 кв'!C88</f>
        <v>38</v>
      </c>
      <c r="D122" s="68">
        <f>'[1]9 мес.'!D103+'[1]4 кв'!D88</f>
        <v>31</v>
      </c>
      <c r="E122" s="68">
        <f t="shared" si="4"/>
        <v>69</v>
      </c>
      <c r="F122" s="175">
        <f t="shared" si="5"/>
        <v>3.5025380710659899</v>
      </c>
      <c r="G122" s="68">
        <v>23</v>
      </c>
      <c r="H122" s="68">
        <v>48</v>
      </c>
      <c r="I122" s="68">
        <f t="shared" si="6"/>
        <v>71</v>
      </c>
      <c r="J122" s="175">
        <f t="shared" si="7"/>
        <v>2.5650289017341041</v>
      </c>
      <c r="K122" s="179">
        <f t="shared" si="8"/>
        <v>-2.816901408450704</v>
      </c>
      <c r="L122" s="180"/>
      <c r="M122" s="152"/>
      <c r="N122">
        <f t="shared" si="2"/>
        <v>69</v>
      </c>
      <c r="O122">
        <f t="shared" si="3"/>
        <v>71</v>
      </c>
      <c r="P122" s="152"/>
      <c r="Q122" s="152"/>
      <c r="R122" s="152"/>
      <c r="S122" s="152"/>
    </row>
    <row r="123" spans="1:19" x14ac:dyDescent="0.25">
      <c r="A123" s="68">
        <v>16</v>
      </c>
      <c r="B123" s="177" t="s">
        <v>172</v>
      </c>
      <c r="C123" s="68">
        <f>'[1]9 мес.'!C104+'[1]4 кв'!C89</f>
        <v>13</v>
      </c>
      <c r="D123" s="68">
        <f>'[1]9 мес.'!D104+'[1]4 кв'!D89</f>
        <v>6</v>
      </c>
      <c r="E123" s="68">
        <f t="shared" si="4"/>
        <v>19</v>
      </c>
      <c r="F123" s="175">
        <f t="shared" si="5"/>
        <v>0.96446700507614214</v>
      </c>
      <c r="G123" s="68">
        <v>12</v>
      </c>
      <c r="H123" s="68">
        <v>13</v>
      </c>
      <c r="I123" s="68">
        <f t="shared" si="6"/>
        <v>25</v>
      </c>
      <c r="J123" s="175">
        <f t="shared" si="7"/>
        <v>0.90317919075144504</v>
      </c>
      <c r="K123" s="179">
        <f t="shared" si="8"/>
        <v>-24</v>
      </c>
      <c r="L123" s="180"/>
      <c r="M123" s="152"/>
      <c r="N123">
        <f t="shared" si="2"/>
        <v>19</v>
      </c>
      <c r="O123">
        <f t="shared" si="3"/>
        <v>25</v>
      </c>
      <c r="P123" s="152"/>
      <c r="Q123" s="152"/>
      <c r="R123" s="152"/>
      <c r="S123" s="152"/>
    </row>
    <row r="124" spans="1:19" ht="31.5" x14ac:dyDescent="0.25">
      <c r="A124" s="68">
        <v>17</v>
      </c>
      <c r="B124" s="177" t="s">
        <v>173</v>
      </c>
      <c r="C124" s="68"/>
      <c r="D124" s="68">
        <f>'[1]9 мес.'!D105+'[1]4 кв'!D90</f>
        <v>2</v>
      </c>
      <c r="E124" s="68">
        <f t="shared" si="4"/>
        <v>2</v>
      </c>
      <c r="F124" s="175">
        <f t="shared" si="5"/>
        <v>0.10152284263959391</v>
      </c>
      <c r="G124" s="68"/>
      <c r="H124" s="68"/>
      <c r="I124" s="68"/>
      <c r="J124" s="175">
        <f t="shared" si="7"/>
        <v>0</v>
      </c>
      <c r="K124" s="179"/>
      <c r="L124" s="180"/>
      <c r="M124" s="152"/>
      <c r="N124">
        <f t="shared" si="2"/>
        <v>2</v>
      </c>
      <c r="O124">
        <f t="shared" si="3"/>
        <v>0</v>
      </c>
      <c r="P124" s="152"/>
      <c r="Q124" s="152"/>
      <c r="R124" s="152"/>
      <c r="S124" s="152"/>
    </row>
    <row r="125" spans="1:19" x14ac:dyDescent="0.25">
      <c r="A125" s="68">
        <v>18</v>
      </c>
      <c r="B125" s="177" t="s">
        <v>174</v>
      </c>
      <c r="C125" s="68">
        <f>'[1]9 мес.'!C106+'[1]4 кв'!C91</f>
        <v>3</v>
      </c>
      <c r="D125" s="68">
        <f>'[1]9 мес.'!D106+'[1]4 кв'!D91</f>
        <v>4</v>
      </c>
      <c r="E125" s="68">
        <f t="shared" si="4"/>
        <v>7</v>
      </c>
      <c r="F125" s="175">
        <f t="shared" si="5"/>
        <v>0.35532994923857869</v>
      </c>
      <c r="G125" s="68">
        <v>4</v>
      </c>
      <c r="H125" s="68">
        <v>3</v>
      </c>
      <c r="I125" s="68">
        <f t="shared" si="6"/>
        <v>7</v>
      </c>
      <c r="J125" s="175">
        <f t="shared" si="7"/>
        <v>0.25289017341040465</v>
      </c>
      <c r="K125" s="179"/>
      <c r="L125" s="180"/>
      <c r="M125" s="152"/>
      <c r="N125">
        <f t="shared" si="2"/>
        <v>7</v>
      </c>
      <c r="O125">
        <f t="shared" si="3"/>
        <v>7</v>
      </c>
      <c r="P125" s="152"/>
      <c r="Q125" s="152"/>
      <c r="R125" s="152"/>
      <c r="S125" s="152"/>
    </row>
    <row r="126" spans="1:19" x14ac:dyDescent="0.25">
      <c r="A126" s="68">
        <v>19</v>
      </c>
      <c r="B126" s="177" t="s">
        <v>175</v>
      </c>
      <c r="C126" s="68">
        <f>'[1]9 мес.'!C107+'[1]4 кв'!C92</f>
        <v>117</v>
      </c>
      <c r="D126" s="68">
        <f>'[1]9 мес.'!D107+'[1]4 кв'!D92</f>
        <v>44</v>
      </c>
      <c r="E126" s="68">
        <f t="shared" si="4"/>
        <v>161</v>
      </c>
      <c r="F126" s="175">
        <f t="shared" si="5"/>
        <v>8.1725888324873104</v>
      </c>
      <c r="G126" s="68">
        <v>129</v>
      </c>
      <c r="H126" s="68">
        <v>50</v>
      </c>
      <c r="I126" s="68">
        <f t="shared" si="6"/>
        <v>179</v>
      </c>
      <c r="J126" s="175">
        <f t="shared" si="7"/>
        <v>6.4667630057803471</v>
      </c>
      <c r="K126" s="179">
        <f t="shared" si="8"/>
        <v>-10.05586592178771</v>
      </c>
      <c r="L126" s="180"/>
      <c r="M126" s="152"/>
      <c r="N126">
        <f t="shared" si="2"/>
        <v>161</v>
      </c>
      <c r="O126">
        <f t="shared" si="3"/>
        <v>179</v>
      </c>
      <c r="P126" s="152"/>
      <c r="Q126" s="152"/>
      <c r="R126" s="152"/>
      <c r="S126" s="152"/>
    </row>
    <row r="127" spans="1:19" x14ac:dyDescent="0.25">
      <c r="A127" s="182"/>
      <c r="B127" s="183" t="s">
        <v>19</v>
      </c>
      <c r="C127" s="68">
        <f>SUM(C108:C126)</f>
        <v>976</v>
      </c>
      <c r="D127" s="68">
        <f>SUM(D108:D126)</f>
        <v>778</v>
      </c>
      <c r="E127" s="68">
        <f t="shared" si="4"/>
        <v>1754</v>
      </c>
      <c r="F127" s="175">
        <f t="shared" si="5"/>
        <v>89.035532994923855</v>
      </c>
      <c r="G127" s="68">
        <v>1580</v>
      </c>
      <c r="H127" s="68">
        <v>1055</v>
      </c>
      <c r="I127" s="68">
        <v>2635</v>
      </c>
      <c r="J127" s="175">
        <v>95.2</v>
      </c>
      <c r="K127" s="179">
        <v>-33.4</v>
      </c>
      <c r="L127" s="180"/>
      <c r="M127" s="152"/>
      <c r="N127">
        <f t="shared" si="2"/>
        <v>1754</v>
      </c>
      <c r="O127">
        <f t="shared" si="3"/>
        <v>2635</v>
      </c>
      <c r="P127" s="152"/>
      <c r="Q127" s="152"/>
      <c r="R127" s="152"/>
      <c r="S127" s="152"/>
    </row>
    <row r="128" spans="1:19" x14ac:dyDescent="0.25">
      <c r="A128" s="184"/>
      <c r="B128" s="185"/>
      <c r="C128" s="154"/>
      <c r="D128" s="154"/>
      <c r="E128" s="154"/>
      <c r="F128" s="154"/>
      <c r="G128" s="154"/>
      <c r="H128" s="154"/>
      <c r="I128" s="154"/>
      <c r="J128" s="154"/>
      <c r="K128" s="153"/>
      <c r="L128" s="180"/>
      <c r="M128" s="152"/>
      <c r="N128" s="152"/>
      <c r="O128" s="152"/>
      <c r="P128" s="152"/>
      <c r="Q128" s="152"/>
      <c r="R128" s="152"/>
      <c r="S128" s="152"/>
    </row>
    <row r="129" spans="1:19" ht="18.75" customHeight="1" x14ac:dyDescent="0.25">
      <c r="A129" s="156" t="s">
        <v>486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55"/>
      <c r="L129" s="180"/>
      <c r="M129" s="152"/>
      <c r="N129" s="152"/>
      <c r="O129" s="152"/>
      <c r="P129" s="152"/>
      <c r="Q129" s="152"/>
      <c r="R129" s="152"/>
      <c r="S129" s="152"/>
    </row>
    <row r="130" spans="1:19" ht="15" customHeight="1" x14ac:dyDescent="0.25">
      <c r="A130" s="157"/>
      <c r="B130" s="158">
        <f>I186+J186</f>
        <v>216</v>
      </c>
      <c r="C130" s="13"/>
      <c r="D130" s="159" t="s">
        <v>148</v>
      </c>
      <c r="E130" s="159"/>
      <c r="F130" s="87"/>
      <c r="G130" s="157"/>
      <c r="H130" s="157"/>
      <c r="I130" s="157"/>
      <c r="J130" s="157"/>
      <c r="K130" s="153"/>
      <c r="L130" s="180"/>
      <c r="M130" s="152"/>
      <c r="N130" s="152"/>
      <c r="O130" s="152"/>
      <c r="P130" s="152"/>
      <c r="Q130" s="152"/>
      <c r="R130" s="152"/>
      <c r="S130" s="152"/>
    </row>
    <row r="131" spans="1:19" ht="15" customHeight="1" x14ac:dyDescent="0.2">
      <c r="A131" s="186"/>
      <c r="B131" s="187"/>
      <c r="C131" s="187"/>
      <c r="D131" s="160"/>
      <c r="E131" s="160"/>
      <c r="F131" s="161"/>
      <c r="G131" s="186"/>
      <c r="H131" s="186"/>
      <c r="I131" s="186"/>
      <c r="J131" s="160" t="s">
        <v>176</v>
      </c>
      <c r="K131" s="161"/>
      <c r="L131" s="180"/>
      <c r="M131" s="152"/>
      <c r="N131" s="152"/>
      <c r="O131" s="152"/>
      <c r="P131" s="152"/>
      <c r="Q131" s="152"/>
      <c r="R131" s="152"/>
      <c r="S131" s="152"/>
    </row>
    <row r="132" spans="1:19" ht="23.25" customHeight="1" x14ac:dyDescent="0.25">
      <c r="A132" s="169" t="s">
        <v>6</v>
      </c>
      <c r="B132" s="22" t="s">
        <v>177</v>
      </c>
      <c r="C132" s="188"/>
      <c r="D132" s="188"/>
      <c r="E132" s="188"/>
      <c r="F132" s="188"/>
      <c r="G132" s="188"/>
      <c r="H132" s="97"/>
      <c r="I132" s="169" t="s">
        <v>178</v>
      </c>
      <c r="J132" s="169" t="s">
        <v>179</v>
      </c>
      <c r="K132" s="169" t="s">
        <v>180</v>
      </c>
      <c r="L132" s="180"/>
      <c r="M132" s="152"/>
      <c r="N132" s="152"/>
      <c r="O132" s="152"/>
      <c r="P132" s="152"/>
      <c r="Q132" s="152"/>
      <c r="R132" s="152"/>
      <c r="S132" s="152"/>
    </row>
    <row r="133" spans="1:19" x14ac:dyDescent="0.25">
      <c r="A133" s="189"/>
      <c r="B133" s="190" t="s">
        <v>181</v>
      </c>
      <c r="C133" s="190"/>
      <c r="D133" s="190"/>
      <c r="E133" s="190"/>
      <c r="F133" s="190"/>
      <c r="G133" s="190"/>
      <c r="H133" s="191"/>
      <c r="I133" s="189"/>
      <c r="J133" s="189"/>
      <c r="K133" s="189"/>
      <c r="L133" s="180"/>
      <c r="M133" s="152"/>
      <c r="N133" s="152"/>
      <c r="O133" s="152"/>
      <c r="P133" s="152"/>
      <c r="Q133" s="152"/>
      <c r="R133" s="152"/>
      <c r="S133" s="152"/>
    </row>
    <row r="134" spans="1:19" x14ac:dyDescent="0.25">
      <c r="A134" s="330">
        <v>1</v>
      </c>
      <c r="B134" s="192" t="s">
        <v>182</v>
      </c>
      <c r="C134" s="193"/>
      <c r="D134" s="193"/>
      <c r="E134" s="193"/>
      <c r="F134" s="193"/>
      <c r="G134" s="193"/>
      <c r="H134" s="194"/>
      <c r="I134" s="189"/>
      <c r="J134" s="189">
        <f>'[1]9 мес.'!J116+'[1]4 кв'!J101</f>
        <v>1</v>
      </c>
      <c r="K134" s="195">
        <f>(I134+J134)*100/1970</f>
        <v>5.0761421319796954E-2</v>
      </c>
      <c r="L134" s="180"/>
      <c r="M134" s="152"/>
      <c r="N134" s="152"/>
      <c r="O134" s="152"/>
      <c r="P134" s="152"/>
      <c r="Q134" s="152"/>
      <c r="R134" s="152"/>
      <c r="S134" s="152"/>
    </row>
    <row r="135" spans="1:19" x14ac:dyDescent="0.25">
      <c r="A135" s="330">
        <v>2</v>
      </c>
      <c r="B135" s="192" t="s">
        <v>183</v>
      </c>
      <c r="C135" s="196"/>
      <c r="D135" s="196"/>
      <c r="E135" s="196"/>
      <c r="F135" s="196"/>
      <c r="G135" s="196"/>
      <c r="H135" s="197"/>
      <c r="I135" s="189"/>
      <c r="J135" s="189">
        <f>'[1]9 мес.'!J117+'[1]4 кв'!J102</f>
        <v>4</v>
      </c>
      <c r="K135" s="195">
        <f t="shared" ref="K135:K167" si="9">(I135+J135)*100/1970</f>
        <v>0.20304568527918782</v>
      </c>
      <c r="L135" s="180"/>
      <c r="M135" s="152"/>
      <c r="N135" s="152"/>
      <c r="O135" s="152"/>
      <c r="P135" s="152"/>
      <c r="Q135" s="152"/>
      <c r="R135" s="152"/>
      <c r="S135" s="152"/>
    </row>
    <row r="136" spans="1:19" x14ac:dyDescent="0.25">
      <c r="A136" s="330">
        <v>3</v>
      </c>
      <c r="B136" s="192" t="s">
        <v>184</v>
      </c>
      <c r="C136" s="196"/>
      <c r="D136" s="196"/>
      <c r="E136" s="196"/>
      <c r="F136" s="196"/>
      <c r="G136" s="196"/>
      <c r="H136" s="197"/>
      <c r="I136" s="189"/>
      <c r="J136" s="189">
        <f>'[1]9 мес.'!J118+'[1]4 кв'!J103</f>
        <v>1</v>
      </c>
      <c r="K136" s="195">
        <f t="shared" si="9"/>
        <v>5.0761421319796954E-2</v>
      </c>
      <c r="L136" s="180"/>
      <c r="M136" s="152"/>
      <c r="N136" s="152"/>
      <c r="O136" s="152"/>
      <c r="P136" s="152"/>
      <c r="Q136" s="152"/>
      <c r="R136" s="152"/>
      <c r="S136" s="152"/>
    </row>
    <row r="137" spans="1:19" x14ac:dyDescent="0.25">
      <c r="A137" s="330">
        <v>4</v>
      </c>
      <c r="B137" s="192" t="s">
        <v>185</v>
      </c>
      <c r="C137" s="202"/>
      <c r="D137" s="202"/>
      <c r="E137" s="202"/>
      <c r="F137" s="202"/>
      <c r="G137" s="202"/>
      <c r="H137" s="203"/>
      <c r="I137" s="189">
        <f>'[1]9 мес.'!I119+'[1]4 кв'!I104</f>
        <v>1</v>
      </c>
      <c r="J137" s="189">
        <f>'[1]9 мес.'!J119+'[1]4 кв'!J104</f>
        <v>1</v>
      </c>
      <c r="K137" s="195">
        <f t="shared" si="9"/>
        <v>0.10152284263959391</v>
      </c>
      <c r="L137" s="180"/>
      <c r="M137" s="152"/>
      <c r="N137" s="152"/>
      <c r="O137" s="152"/>
      <c r="P137" s="152"/>
      <c r="Q137" s="152"/>
      <c r="R137" s="152"/>
      <c r="S137" s="152"/>
    </row>
    <row r="138" spans="1:19" x14ac:dyDescent="0.25">
      <c r="A138" s="330">
        <v>5</v>
      </c>
      <c r="B138" s="192" t="s">
        <v>186</v>
      </c>
      <c r="C138" s="196"/>
      <c r="D138" s="196"/>
      <c r="E138" s="196"/>
      <c r="F138" s="196"/>
      <c r="G138" s="196"/>
      <c r="H138" s="197"/>
      <c r="I138" s="189"/>
      <c r="J138" s="189">
        <f>'[1]9 мес.'!J120+'[1]4 кв'!J105</f>
        <v>3</v>
      </c>
      <c r="K138" s="195">
        <f t="shared" si="9"/>
        <v>0.15228426395939088</v>
      </c>
      <c r="L138" s="180"/>
      <c r="M138" s="152"/>
      <c r="N138" s="152"/>
      <c r="O138" s="152"/>
      <c r="P138" s="152"/>
      <c r="Q138" s="152"/>
      <c r="R138" s="152"/>
      <c r="S138" s="152"/>
    </row>
    <row r="139" spans="1:19" x14ac:dyDescent="0.25">
      <c r="A139" s="330">
        <v>6</v>
      </c>
      <c r="B139" s="198" t="s">
        <v>187</v>
      </c>
      <c r="C139" s="199"/>
      <c r="D139" s="199"/>
      <c r="E139" s="199"/>
      <c r="F139" s="199"/>
      <c r="G139" s="199"/>
      <c r="H139" s="200"/>
      <c r="I139" s="189"/>
      <c r="J139" s="189">
        <f>'[1]9 мес.'!J121+'[1]4 кв'!J106</f>
        <v>1</v>
      </c>
      <c r="K139" s="195">
        <f t="shared" si="9"/>
        <v>5.0761421319796954E-2</v>
      </c>
      <c r="L139" s="180"/>
      <c r="M139" s="152"/>
      <c r="N139" s="152"/>
      <c r="O139" s="152"/>
      <c r="P139" s="152"/>
      <c r="Q139" s="152"/>
      <c r="R139" s="152"/>
      <c r="S139" s="152"/>
    </row>
    <row r="140" spans="1:19" x14ac:dyDescent="0.25">
      <c r="A140" s="330">
        <v>7</v>
      </c>
      <c r="B140" s="198" t="s">
        <v>188</v>
      </c>
      <c r="C140" s="199"/>
      <c r="D140" s="199"/>
      <c r="E140" s="199"/>
      <c r="F140" s="199"/>
      <c r="G140" s="199"/>
      <c r="H140" s="200"/>
      <c r="I140" s="189"/>
      <c r="J140" s="189">
        <f>'[1]9 мес.'!J129+'[1]4 кв'!J114</f>
        <v>1</v>
      </c>
      <c r="K140" s="195">
        <f t="shared" si="9"/>
        <v>5.0761421319796954E-2</v>
      </c>
      <c r="L140" s="180"/>
      <c r="M140" s="152"/>
      <c r="N140" s="152"/>
      <c r="O140" s="152"/>
      <c r="P140" s="152"/>
      <c r="Q140" s="152"/>
      <c r="R140" s="152"/>
      <c r="S140" s="152"/>
    </row>
    <row r="141" spans="1:19" x14ac:dyDescent="0.25">
      <c r="A141" s="330">
        <v>8</v>
      </c>
      <c r="B141" s="192" t="s">
        <v>189</v>
      </c>
      <c r="C141" s="196"/>
      <c r="D141" s="196"/>
      <c r="E141" s="196"/>
      <c r="F141" s="196"/>
      <c r="G141" s="196"/>
      <c r="H141" s="197"/>
      <c r="I141" s="189"/>
      <c r="J141" s="189">
        <f>'[1]9 мес.'!J131+'[1]4 кв'!J116</f>
        <v>1</v>
      </c>
      <c r="K141" s="195">
        <f t="shared" si="9"/>
        <v>5.0761421319796954E-2</v>
      </c>
      <c r="L141" s="180"/>
      <c r="M141" s="152"/>
      <c r="N141" s="152"/>
      <c r="O141" s="152"/>
      <c r="P141" s="152"/>
      <c r="Q141" s="152"/>
      <c r="R141" s="152"/>
      <c r="S141" s="152"/>
    </row>
    <row r="142" spans="1:19" x14ac:dyDescent="0.25">
      <c r="A142" s="330">
        <v>9</v>
      </c>
      <c r="B142" s="192" t="s">
        <v>190</v>
      </c>
      <c r="C142" s="196"/>
      <c r="D142" s="196"/>
      <c r="E142" s="196"/>
      <c r="F142" s="196"/>
      <c r="G142" s="196"/>
      <c r="H142" s="197"/>
      <c r="I142" s="189">
        <f>'[1]9 мес.'!I132+'[1]4 кв'!I117</f>
        <v>1</v>
      </c>
      <c r="J142" s="189"/>
      <c r="K142" s="195">
        <f t="shared" si="9"/>
        <v>5.0761421319796954E-2</v>
      </c>
      <c r="L142" s="180"/>
      <c r="M142" s="152"/>
      <c r="N142" s="152"/>
      <c r="O142" s="152"/>
      <c r="P142" s="152"/>
      <c r="Q142" s="152"/>
      <c r="R142" s="152"/>
      <c r="S142" s="152"/>
    </row>
    <row r="143" spans="1:19" x14ac:dyDescent="0.25">
      <c r="A143" s="330">
        <v>10</v>
      </c>
      <c r="B143" s="192" t="s">
        <v>191</v>
      </c>
      <c r="C143" s="196"/>
      <c r="D143" s="196"/>
      <c r="E143" s="196"/>
      <c r="F143" s="196"/>
      <c r="G143" s="196"/>
      <c r="H143" s="197"/>
      <c r="I143" s="189"/>
      <c r="J143" s="189">
        <f>'[1]9 мес.'!J134+'[1]4 кв'!J119</f>
        <v>1</v>
      </c>
      <c r="K143" s="195">
        <f t="shared" si="9"/>
        <v>5.0761421319796954E-2</v>
      </c>
      <c r="L143" s="180"/>
      <c r="M143" s="152"/>
      <c r="N143" s="152"/>
      <c r="O143" s="152"/>
      <c r="P143" s="152"/>
      <c r="Q143" s="152"/>
      <c r="R143" s="152"/>
      <c r="S143" s="152"/>
    </row>
    <row r="144" spans="1:19" x14ac:dyDescent="0.25">
      <c r="A144" s="330">
        <v>11</v>
      </c>
      <c r="B144" s="198" t="s">
        <v>192</v>
      </c>
      <c r="C144" s="92"/>
      <c r="D144" s="92"/>
      <c r="E144" s="92"/>
      <c r="F144" s="92"/>
      <c r="G144" s="92"/>
      <c r="H144" s="93"/>
      <c r="I144" s="189"/>
      <c r="J144" s="189">
        <f>'[1]9 мес.'!J138+'[1]4 кв'!J123</f>
        <v>1</v>
      </c>
      <c r="K144" s="195">
        <f t="shared" si="9"/>
        <v>5.0761421319796954E-2</v>
      </c>
      <c r="L144" s="180"/>
      <c r="M144" s="152"/>
      <c r="N144" s="152"/>
      <c r="O144" s="152"/>
      <c r="P144" s="152"/>
      <c r="Q144" s="152"/>
      <c r="R144" s="152"/>
      <c r="S144" s="152"/>
    </row>
    <row r="145" spans="1:19" ht="16.5" customHeight="1" x14ac:dyDescent="0.25">
      <c r="A145" s="330">
        <v>12</v>
      </c>
      <c r="B145" s="192" t="s">
        <v>193</v>
      </c>
      <c r="C145" s="196"/>
      <c r="D145" s="196"/>
      <c r="E145" s="196"/>
      <c r="F145" s="196"/>
      <c r="G145" s="196"/>
      <c r="H145" s="197"/>
      <c r="I145" s="189">
        <f>'[1]9 мес.'!I140+'[1]4 кв'!I125</f>
        <v>2</v>
      </c>
      <c r="J145" s="189"/>
      <c r="K145" s="195">
        <f t="shared" si="9"/>
        <v>0.10152284263959391</v>
      </c>
      <c r="L145" s="180"/>
      <c r="M145" s="152"/>
      <c r="N145" s="152"/>
      <c r="O145" s="152"/>
      <c r="P145" s="152"/>
      <c r="Q145" s="152"/>
      <c r="R145" s="152"/>
      <c r="S145" s="152"/>
    </row>
    <row r="146" spans="1:19" x14ac:dyDescent="0.25">
      <c r="A146" s="330">
        <v>13</v>
      </c>
      <c r="B146" s="192" t="s">
        <v>194</v>
      </c>
      <c r="C146" s="196"/>
      <c r="D146" s="196"/>
      <c r="E146" s="196"/>
      <c r="F146" s="196"/>
      <c r="G146" s="196"/>
      <c r="H146" s="197"/>
      <c r="I146" s="189">
        <f>'[1]9 мес.'!I141+'[1]4 кв'!I126</f>
        <v>1</v>
      </c>
      <c r="J146" s="189">
        <f>'[1]9 мес.'!J141+'[1]4 кв'!J126</f>
        <v>4</v>
      </c>
      <c r="K146" s="195">
        <f t="shared" si="9"/>
        <v>0.25380710659898476</v>
      </c>
      <c r="L146" s="180"/>
      <c r="M146" s="152"/>
      <c r="N146" s="152"/>
      <c r="O146" s="152"/>
      <c r="P146" s="152"/>
      <c r="Q146" s="152"/>
      <c r="R146" s="152"/>
      <c r="S146" s="152"/>
    </row>
    <row r="147" spans="1:19" x14ac:dyDescent="0.25">
      <c r="A147" s="330">
        <v>14</v>
      </c>
      <c r="B147" s="201" t="s">
        <v>195</v>
      </c>
      <c r="C147" s="196"/>
      <c r="D147" s="196"/>
      <c r="E147" s="196"/>
      <c r="F147" s="196"/>
      <c r="G147" s="196"/>
      <c r="H147" s="197"/>
      <c r="I147" s="189"/>
      <c r="J147" s="189">
        <f>'[1]9 мес.'!J142+'[1]4 кв'!J127</f>
        <v>2</v>
      </c>
      <c r="K147" s="195">
        <f t="shared" si="9"/>
        <v>0.10152284263959391</v>
      </c>
      <c r="L147" s="180"/>
      <c r="M147" s="152"/>
      <c r="N147" s="152"/>
      <c r="O147" s="152"/>
      <c r="P147" s="152"/>
      <c r="Q147" s="152"/>
      <c r="R147" s="152"/>
      <c r="S147" s="152"/>
    </row>
    <row r="148" spans="1:19" x14ac:dyDescent="0.25">
      <c r="A148" s="330">
        <v>15</v>
      </c>
      <c r="B148" s="192" t="s">
        <v>196</v>
      </c>
      <c r="C148" s="196"/>
      <c r="D148" s="196"/>
      <c r="E148" s="196"/>
      <c r="F148" s="196"/>
      <c r="G148" s="196"/>
      <c r="H148" s="197"/>
      <c r="I148" s="189">
        <f>'[1]9 мес.'!I143+'[1]4 кв'!I128</f>
        <v>1</v>
      </c>
      <c r="J148" s="189">
        <f>'[1]9 мес.'!J143+'[1]4 кв'!J128</f>
        <v>5</v>
      </c>
      <c r="K148" s="195">
        <f t="shared" si="9"/>
        <v>0.30456852791878175</v>
      </c>
      <c r="L148" s="180"/>
      <c r="M148" s="152"/>
      <c r="N148" s="152"/>
      <c r="O148" s="152"/>
      <c r="P148" s="152"/>
      <c r="Q148" s="152"/>
      <c r="R148" s="152"/>
      <c r="S148" s="152"/>
    </row>
    <row r="149" spans="1:19" x14ac:dyDescent="0.25">
      <c r="A149" s="330">
        <v>16</v>
      </c>
      <c r="B149" s="192" t="s">
        <v>197</v>
      </c>
      <c r="C149" s="196"/>
      <c r="D149" s="196"/>
      <c r="E149" s="196"/>
      <c r="F149" s="196"/>
      <c r="G149" s="196"/>
      <c r="H149" s="197"/>
      <c r="I149" s="189">
        <f>'[1]9 мес.'!I144+'[1]4 кв'!I129</f>
        <v>1</v>
      </c>
      <c r="J149" s="189">
        <f>'[1]9 мес.'!J144+'[1]4 кв'!J129</f>
        <v>7</v>
      </c>
      <c r="K149" s="195">
        <f t="shared" si="9"/>
        <v>0.40609137055837563</v>
      </c>
      <c r="L149" s="180"/>
      <c r="M149" s="152"/>
      <c r="N149" s="152"/>
      <c r="O149" s="152"/>
      <c r="P149" s="152"/>
      <c r="Q149" s="152"/>
      <c r="R149" s="152"/>
      <c r="S149" s="152"/>
    </row>
    <row r="150" spans="1:19" x14ac:dyDescent="0.25">
      <c r="A150" s="330">
        <v>17</v>
      </c>
      <c r="B150" s="192" t="s">
        <v>198</v>
      </c>
      <c r="C150" s="196"/>
      <c r="D150" s="196"/>
      <c r="E150" s="196"/>
      <c r="F150" s="196"/>
      <c r="G150" s="196"/>
      <c r="H150" s="197"/>
      <c r="I150" s="189"/>
      <c r="J150" s="189">
        <f>'[1]9 мес.'!J145+'[1]4 кв'!J130</f>
        <v>5</v>
      </c>
      <c r="K150" s="195">
        <f t="shared" si="9"/>
        <v>0.25380710659898476</v>
      </c>
      <c r="L150" s="180"/>
      <c r="M150" s="152"/>
      <c r="N150" s="152"/>
      <c r="O150" s="152"/>
      <c r="P150" s="152"/>
      <c r="Q150" s="152"/>
      <c r="R150" s="152"/>
      <c r="S150" s="152"/>
    </row>
    <row r="151" spans="1:19" x14ac:dyDescent="0.25">
      <c r="A151" s="330">
        <v>18</v>
      </c>
      <c r="B151" s="192" t="s">
        <v>199</v>
      </c>
      <c r="C151" s="196"/>
      <c r="D151" s="196"/>
      <c r="E151" s="196"/>
      <c r="F151" s="196"/>
      <c r="G151" s="196"/>
      <c r="H151" s="197"/>
      <c r="I151" s="189">
        <f>'[1]9 мес.'!I146+'[1]4 кв'!I131</f>
        <v>5</v>
      </c>
      <c r="J151" s="189">
        <f>'[1]9 мес.'!J146+'[1]4 кв'!J131</f>
        <v>20</v>
      </c>
      <c r="K151" s="195">
        <f t="shared" si="9"/>
        <v>1.2690355329949239</v>
      </c>
      <c r="L151" s="180"/>
      <c r="M151" s="152"/>
      <c r="N151" s="152"/>
      <c r="O151" s="152"/>
      <c r="P151" s="152"/>
      <c r="Q151" s="152"/>
      <c r="R151" s="152"/>
      <c r="S151" s="152"/>
    </row>
    <row r="152" spans="1:19" x14ac:dyDescent="0.25">
      <c r="A152" s="330">
        <v>19</v>
      </c>
      <c r="B152" s="192" t="s">
        <v>200</v>
      </c>
      <c r="C152" s="196"/>
      <c r="D152" s="196"/>
      <c r="E152" s="196"/>
      <c r="F152" s="196"/>
      <c r="G152" s="196"/>
      <c r="H152" s="197"/>
      <c r="I152" s="189">
        <f>'[1]9 мес.'!I148+'[1]4 кв'!I133</f>
        <v>6</v>
      </c>
      <c r="J152" s="189">
        <f>'[1]9 мес.'!J148+'[1]4 кв'!J133</f>
        <v>9</v>
      </c>
      <c r="K152" s="195">
        <f t="shared" si="9"/>
        <v>0.76142131979695427</v>
      </c>
      <c r="L152" s="180"/>
      <c r="M152" s="152"/>
      <c r="N152" s="152"/>
      <c r="O152" s="152"/>
      <c r="P152" s="152"/>
      <c r="Q152" s="152"/>
      <c r="R152" s="152"/>
      <c r="S152" s="152"/>
    </row>
    <row r="153" spans="1:19" x14ac:dyDescent="0.25">
      <c r="A153" s="330">
        <v>20</v>
      </c>
      <c r="B153" s="192" t="s">
        <v>201</v>
      </c>
      <c r="C153" s="196"/>
      <c r="D153" s="196"/>
      <c r="E153" s="196"/>
      <c r="F153" s="196"/>
      <c r="G153" s="196"/>
      <c r="H153" s="197"/>
      <c r="I153" s="189">
        <f>'[1]9 мес.'!I150+'[1]4 кв'!I135</f>
        <v>1</v>
      </c>
      <c r="J153" s="189">
        <f>'[1]9 мес.'!J150+'[1]4 кв'!J135</f>
        <v>2</v>
      </c>
      <c r="K153" s="195">
        <f t="shared" si="9"/>
        <v>0.15228426395939088</v>
      </c>
      <c r="L153" s="180"/>
      <c r="M153" s="152"/>
      <c r="N153" s="152"/>
      <c r="O153" s="152"/>
      <c r="P153" s="152"/>
      <c r="Q153" s="152"/>
      <c r="R153" s="152"/>
      <c r="S153" s="152"/>
    </row>
    <row r="154" spans="1:19" x14ac:dyDescent="0.25">
      <c r="A154" s="330">
        <v>21</v>
      </c>
      <c r="B154" s="192" t="s">
        <v>202</v>
      </c>
      <c r="C154" s="196"/>
      <c r="D154" s="196"/>
      <c r="E154" s="196"/>
      <c r="F154" s="196"/>
      <c r="G154" s="196"/>
      <c r="H154" s="197"/>
      <c r="I154" s="189"/>
      <c r="J154" s="189">
        <f>'[1]9 мес.'!J151+'[1]4 кв'!J136</f>
        <v>47</v>
      </c>
      <c r="K154" s="195">
        <f t="shared" si="9"/>
        <v>2.3857868020304567</v>
      </c>
      <c r="L154" s="180"/>
      <c r="M154" s="152"/>
      <c r="N154" s="152"/>
      <c r="O154" s="152"/>
      <c r="P154" s="152"/>
      <c r="Q154" s="152"/>
      <c r="R154" s="152"/>
      <c r="S154" s="152"/>
    </row>
    <row r="155" spans="1:19" x14ac:dyDescent="0.25">
      <c r="A155" s="330">
        <v>22</v>
      </c>
      <c r="B155" s="192" t="s">
        <v>203</v>
      </c>
      <c r="C155" s="202"/>
      <c r="D155" s="202"/>
      <c r="E155" s="202"/>
      <c r="F155" s="202"/>
      <c r="G155" s="202"/>
      <c r="H155" s="203"/>
      <c r="I155" s="189"/>
      <c r="J155" s="189">
        <f>'[1]9 мес.'!J152+'[1]4 кв'!J137</f>
        <v>1</v>
      </c>
      <c r="K155" s="195">
        <f t="shared" si="9"/>
        <v>5.0761421319796954E-2</v>
      </c>
      <c r="L155" s="180"/>
      <c r="M155" s="152"/>
      <c r="N155" s="152"/>
      <c r="O155" s="152"/>
      <c r="P155" s="152"/>
      <c r="Q155" s="152"/>
      <c r="R155" s="152"/>
      <c r="S155" s="152"/>
    </row>
    <row r="156" spans="1:19" x14ac:dyDescent="0.25">
      <c r="A156" s="330">
        <v>23</v>
      </c>
      <c r="B156" s="192" t="s">
        <v>204</v>
      </c>
      <c r="C156" s="196"/>
      <c r="D156" s="196"/>
      <c r="E156" s="196"/>
      <c r="F156" s="196"/>
      <c r="G156" s="196"/>
      <c r="H156" s="197"/>
      <c r="I156" s="189"/>
      <c r="J156" s="189">
        <f>'[1]9 мес.'!J156+'[1]4 кв'!J141</f>
        <v>2</v>
      </c>
      <c r="K156" s="195">
        <f t="shared" si="9"/>
        <v>0.10152284263959391</v>
      </c>
      <c r="L156" s="180"/>
      <c r="M156" s="152"/>
      <c r="N156" s="152"/>
      <c r="O156" s="152"/>
      <c r="P156" s="152"/>
      <c r="Q156" s="152"/>
      <c r="R156" s="152"/>
      <c r="S156" s="152"/>
    </row>
    <row r="157" spans="1:19" x14ac:dyDescent="0.25">
      <c r="A157" s="330">
        <v>24</v>
      </c>
      <c r="B157" s="201" t="s">
        <v>205</v>
      </c>
      <c r="C157" s="196"/>
      <c r="D157" s="196"/>
      <c r="E157" s="196"/>
      <c r="F157" s="196"/>
      <c r="G157" s="196"/>
      <c r="H157" s="197"/>
      <c r="I157" s="189"/>
      <c r="J157" s="189">
        <f>'[1]9 мес.'!J159+'[1]4 кв'!J144</f>
        <v>1</v>
      </c>
      <c r="K157" s="195">
        <f t="shared" si="9"/>
        <v>5.0761421319796954E-2</v>
      </c>
      <c r="L157" s="180"/>
      <c r="M157" s="152"/>
      <c r="N157" s="152"/>
      <c r="O157" s="152"/>
      <c r="P157" s="152"/>
      <c r="Q157" s="152"/>
      <c r="R157" s="152"/>
      <c r="S157" s="152"/>
    </row>
    <row r="158" spans="1:19" x14ac:dyDescent="0.25">
      <c r="A158" s="330">
        <v>25</v>
      </c>
      <c r="B158" s="201" t="s">
        <v>206</v>
      </c>
      <c r="C158" s="196"/>
      <c r="D158" s="196"/>
      <c r="E158" s="196"/>
      <c r="F158" s="196"/>
      <c r="G158" s="196"/>
      <c r="H158" s="197"/>
      <c r="I158" s="189">
        <f>'[1]9 мес.'!I161+'[1]4 кв'!I146</f>
        <v>1</v>
      </c>
      <c r="J158" s="189">
        <f>'[1]9 мес.'!J161+'[1]4 кв'!J146</f>
        <v>1</v>
      </c>
      <c r="K158" s="195">
        <f t="shared" si="9"/>
        <v>0.10152284263959391</v>
      </c>
      <c r="L158" s="180"/>
      <c r="M158" s="152"/>
      <c r="N158" s="152"/>
      <c r="O158" s="152"/>
      <c r="P158" s="152"/>
      <c r="Q158" s="152"/>
      <c r="R158" s="152"/>
      <c r="S158" s="152"/>
    </row>
    <row r="159" spans="1:19" x14ac:dyDescent="0.25">
      <c r="A159" s="330">
        <v>26</v>
      </c>
      <c r="B159" s="192" t="s">
        <v>207</v>
      </c>
      <c r="C159" s="196"/>
      <c r="D159" s="196"/>
      <c r="E159" s="196"/>
      <c r="F159" s="196"/>
      <c r="G159" s="196"/>
      <c r="H159" s="197"/>
      <c r="I159" s="189"/>
      <c r="J159" s="189">
        <f>'[1]9 мес.'!J166+'[1]4 кв'!J151</f>
        <v>2</v>
      </c>
      <c r="K159" s="195">
        <f t="shared" si="9"/>
        <v>0.10152284263959391</v>
      </c>
      <c r="L159" s="180"/>
      <c r="M159" s="152"/>
      <c r="N159" s="152"/>
      <c r="O159" s="152"/>
      <c r="P159" s="152"/>
      <c r="Q159" s="152"/>
      <c r="R159" s="152"/>
      <c r="S159" s="152"/>
    </row>
    <row r="160" spans="1:19" x14ac:dyDescent="0.25">
      <c r="A160" s="330">
        <v>27</v>
      </c>
      <c r="B160" s="192" t="s">
        <v>208</v>
      </c>
      <c r="C160" s="202"/>
      <c r="D160" s="202"/>
      <c r="E160" s="202"/>
      <c r="F160" s="202"/>
      <c r="G160" s="202"/>
      <c r="H160" s="203"/>
      <c r="I160" s="189"/>
      <c r="J160" s="189">
        <f>'[1]9 мес.'!J167+'[1]4 кв'!J152</f>
        <v>1</v>
      </c>
      <c r="K160" s="195">
        <f t="shared" si="9"/>
        <v>5.0761421319796954E-2</v>
      </c>
      <c r="L160" s="180"/>
      <c r="M160" s="152"/>
      <c r="N160" s="152"/>
      <c r="O160" s="152"/>
      <c r="P160" s="152"/>
      <c r="Q160" s="152"/>
      <c r="R160" s="152"/>
      <c r="S160" s="152"/>
    </row>
    <row r="161" spans="1:19" x14ac:dyDescent="0.25">
      <c r="A161" s="330">
        <v>28</v>
      </c>
      <c r="B161" s="201" t="s">
        <v>209</v>
      </c>
      <c r="C161" s="196"/>
      <c r="D161" s="196"/>
      <c r="E161" s="196"/>
      <c r="F161" s="196"/>
      <c r="G161" s="196"/>
      <c r="H161" s="197"/>
      <c r="I161" s="189">
        <f>'[1]9 мес.'!I170+'[1]4 кв'!I155</f>
        <v>1</v>
      </c>
      <c r="J161" s="189">
        <f>'[1]9 мес.'!J170+'[1]4 кв'!J155</f>
        <v>10</v>
      </c>
      <c r="K161" s="195">
        <f t="shared" si="9"/>
        <v>0.55837563451776651</v>
      </c>
      <c r="L161" s="180"/>
      <c r="M161" s="152"/>
      <c r="N161" s="152"/>
      <c r="O161" s="152"/>
      <c r="P161" s="152"/>
      <c r="Q161" s="152"/>
      <c r="R161" s="152"/>
      <c r="S161" s="152"/>
    </row>
    <row r="162" spans="1:19" x14ac:dyDescent="0.25">
      <c r="A162" s="330">
        <v>29</v>
      </c>
      <c r="B162" s="201" t="s">
        <v>210</v>
      </c>
      <c r="C162" s="196"/>
      <c r="D162" s="196"/>
      <c r="E162" s="196"/>
      <c r="F162" s="196"/>
      <c r="G162" s="196"/>
      <c r="H162" s="197"/>
      <c r="I162" s="189"/>
      <c r="J162" s="189">
        <f>'[1]9 мес.'!J171+'[1]4 кв'!J156</f>
        <v>1</v>
      </c>
      <c r="K162" s="195">
        <f t="shared" si="9"/>
        <v>5.0761421319796954E-2</v>
      </c>
      <c r="L162" s="180"/>
      <c r="M162" s="152"/>
      <c r="N162" s="152"/>
      <c r="O162" s="152"/>
      <c r="P162" s="152"/>
      <c r="Q162" s="152"/>
      <c r="R162" s="152"/>
      <c r="S162" s="152"/>
    </row>
    <row r="163" spans="1:19" x14ac:dyDescent="0.25">
      <c r="A163" s="330">
        <v>30</v>
      </c>
      <c r="B163" s="201" t="s">
        <v>211</v>
      </c>
      <c r="C163" s="196"/>
      <c r="D163" s="196"/>
      <c r="E163" s="196"/>
      <c r="F163" s="196"/>
      <c r="G163" s="196"/>
      <c r="H163" s="197"/>
      <c r="I163" s="189"/>
      <c r="J163" s="189">
        <f>'[1]9 мес.'!J172+'[1]4 кв'!J157</f>
        <v>1</v>
      </c>
      <c r="K163" s="195">
        <f t="shared" si="9"/>
        <v>5.0761421319796954E-2</v>
      </c>
      <c r="L163" s="180"/>
      <c r="M163" s="152"/>
      <c r="N163" s="152"/>
      <c r="O163" s="152"/>
      <c r="P163" s="152"/>
      <c r="Q163" s="152"/>
      <c r="R163" s="152"/>
      <c r="S163" s="152"/>
    </row>
    <row r="164" spans="1:19" ht="16.5" customHeight="1" x14ac:dyDescent="0.25">
      <c r="A164" s="330">
        <v>31</v>
      </c>
      <c r="B164" s="201" t="s">
        <v>212</v>
      </c>
      <c r="C164" s="202"/>
      <c r="D164" s="202"/>
      <c r="E164" s="202"/>
      <c r="F164" s="202"/>
      <c r="G164" s="202"/>
      <c r="H164" s="203"/>
      <c r="I164" s="189"/>
      <c r="J164" s="189">
        <f>'[1]9 мес.'!J174+'[1]4 кв'!J159</f>
        <v>2</v>
      </c>
      <c r="K164" s="195">
        <f t="shared" si="9"/>
        <v>0.10152284263959391</v>
      </c>
      <c r="L164" s="180"/>
      <c r="M164" s="152"/>
      <c r="N164" s="152"/>
      <c r="O164" s="152"/>
      <c r="P164" s="152"/>
      <c r="Q164" s="152"/>
      <c r="R164" s="152"/>
      <c r="S164" s="152"/>
    </row>
    <row r="165" spans="1:19" x14ac:dyDescent="0.25">
      <c r="A165" s="330">
        <v>32</v>
      </c>
      <c r="B165" s="201" t="s">
        <v>213</v>
      </c>
      <c r="C165" s="202"/>
      <c r="D165" s="202"/>
      <c r="E165" s="202"/>
      <c r="F165" s="202"/>
      <c r="G165" s="202"/>
      <c r="H165" s="203"/>
      <c r="I165" s="189">
        <f>'[1]9 мес.'!I175+'[1]4 кв'!I160</f>
        <v>1</v>
      </c>
      <c r="J165" s="189">
        <f>'[1]9 мес.'!J175+'[1]4 кв'!J160</f>
        <v>1</v>
      </c>
      <c r="K165" s="195">
        <f t="shared" si="9"/>
        <v>0.10152284263959391</v>
      </c>
      <c r="L165" s="180"/>
      <c r="M165" s="152"/>
      <c r="N165" s="152"/>
      <c r="O165" s="152"/>
      <c r="P165" s="152"/>
      <c r="Q165" s="152"/>
      <c r="R165" s="152"/>
      <c r="S165" s="152"/>
    </row>
    <row r="166" spans="1:19" x14ac:dyDescent="0.25">
      <c r="A166" s="330">
        <v>33</v>
      </c>
      <c r="B166" s="201" t="s">
        <v>214</v>
      </c>
      <c r="C166" s="202"/>
      <c r="D166" s="202"/>
      <c r="E166" s="202"/>
      <c r="F166" s="202"/>
      <c r="G166" s="202"/>
      <c r="H166" s="203"/>
      <c r="I166" s="189"/>
      <c r="J166" s="189">
        <f>'[1]9 мес.'!J178+'[1]4 кв'!J163</f>
        <v>2</v>
      </c>
      <c r="K166" s="195">
        <f t="shared" si="9"/>
        <v>0.10152284263959391</v>
      </c>
      <c r="L166" s="180"/>
      <c r="M166" s="152"/>
      <c r="N166" s="152"/>
      <c r="O166" s="152"/>
      <c r="P166" s="152"/>
      <c r="Q166" s="152"/>
      <c r="R166" s="152"/>
      <c r="S166" s="152"/>
    </row>
    <row r="167" spans="1:19" x14ac:dyDescent="0.25">
      <c r="A167" s="330">
        <v>34</v>
      </c>
      <c r="B167" s="201" t="s">
        <v>215</v>
      </c>
      <c r="C167" s="196"/>
      <c r="D167" s="196"/>
      <c r="E167" s="196"/>
      <c r="F167" s="196"/>
      <c r="G167" s="196"/>
      <c r="H167" s="197"/>
      <c r="I167" s="189"/>
      <c r="J167" s="189">
        <f>'[1]9 мес.'!J180+'[1]4 кв'!J165</f>
        <v>7</v>
      </c>
      <c r="K167" s="195">
        <f t="shared" si="9"/>
        <v>0.35532994923857869</v>
      </c>
      <c r="L167" s="180"/>
      <c r="M167" s="152"/>
      <c r="N167" s="152"/>
      <c r="O167" s="152"/>
      <c r="P167" s="152"/>
      <c r="Q167" s="152"/>
      <c r="R167" s="152"/>
      <c r="S167" s="152"/>
    </row>
    <row r="168" spans="1:19" x14ac:dyDescent="0.25">
      <c r="A168" s="330">
        <v>35</v>
      </c>
      <c r="B168" s="201" t="s">
        <v>216</v>
      </c>
      <c r="C168" s="196"/>
      <c r="D168" s="196"/>
      <c r="E168" s="196"/>
      <c r="F168" s="196"/>
      <c r="G168" s="196"/>
      <c r="H168" s="197"/>
      <c r="I168" s="189">
        <f>'[1]9 мес.'!I184+'[1]4 кв'!I169</f>
        <v>1</v>
      </c>
      <c r="J168" s="189">
        <f>'[1]9 мес.'!J184+'[1]4 кв'!J169</f>
        <v>1</v>
      </c>
      <c r="K168" s="195">
        <f t="shared" ref="K168:K186" si="10">(I168+J168)*100/1970</f>
        <v>0.10152284263959391</v>
      </c>
      <c r="L168" s="180"/>
      <c r="M168" s="152"/>
      <c r="N168" s="152"/>
      <c r="O168" s="152"/>
      <c r="P168" s="152"/>
      <c r="Q168" s="152"/>
      <c r="R168" s="152"/>
      <c r="S168" s="152"/>
    </row>
    <row r="169" spans="1:19" x14ac:dyDescent="0.25">
      <c r="A169" s="330">
        <v>36</v>
      </c>
      <c r="B169" s="201" t="s">
        <v>217</v>
      </c>
      <c r="C169" s="196"/>
      <c r="D169" s="196"/>
      <c r="E169" s="196"/>
      <c r="F169" s="196"/>
      <c r="G169" s="196"/>
      <c r="H169" s="197"/>
      <c r="I169" s="189">
        <f>'[1]9 мес.'!I185+'[1]4 кв'!I170</f>
        <v>1</v>
      </c>
      <c r="J169" s="189">
        <f>'[1]9 мес.'!J185+'[1]4 кв'!J170</f>
        <v>1</v>
      </c>
      <c r="K169" s="195">
        <f t="shared" si="10"/>
        <v>0.10152284263959391</v>
      </c>
      <c r="L169" s="180"/>
      <c r="M169" s="152"/>
      <c r="N169" s="152"/>
      <c r="O169" s="152"/>
      <c r="P169" s="152"/>
      <c r="Q169" s="152"/>
      <c r="R169" s="152"/>
      <c r="S169" s="152"/>
    </row>
    <row r="170" spans="1:19" x14ac:dyDescent="0.25">
      <c r="A170" s="330">
        <v>37</v>
      </c>
      <c r="B170" s="192" t="s">
        <v>218</v>
      </c>
      <c r="C170" s="196"/>
      <c r="D170" s="196"/>
      <c r="E170" s="196"/>
      <c r="F170" s="196"/>
      <c r="G170" s="196"/>
      <c r="H170" s="197"/>
      <c r="I170" s="189"/>
      <c r="J170" s="189">
        <f>'[1]9 мес.'!J187+'[1]4 кв'!J172</f>
        <v>1</v>
      </c>
      <c r="K170" s="195">
        <f t="shared" si="10"/>
        <v>5.0761421319796954E-2</v>
      </c>
      <c r="L170" s="180"/>
      <c r="M170" s="152"/>
      <c r="N170" s="152"/>
      <c r="O170" s="152"/>
      <c r="P170" s="152"/>
      <c r="Q170" s="152"/>
      <c r="R170" s="152"/>
      <c r="S170" s="152"/>
    </row>
    <row r="171" spans="1:19" x14ac:dyDescent="0.25">
      <c r="A171" s="330">
        <v>38</v>
      </c>
      <c r="B171" s="192" t="s">
        <v>219</v>
      </c>
      <c r="C171" s="196"/>
      <c r="D171" s="196"/>
      <c r="E171" s="196"/>
      <c r="F171" s="196"/>
      <c r="G171" s="196"/>
      <c r="H171" s="197"/>
      <c r="I171" s="189"/>
      <c r="J171" s="189">
        <f>'[1]9 мес.'!J189+'[1]4 кв'!J174</f>
        <v>1</v>
      </c>
      <c r="K171" s="195">
        <f t="shared" si="10"/>
        <v>5.0761421319796954E-2</v>
      </c>
      <c r="L171" s="180"/>
      <c r="M171" s="152"/>
      <c r="N171" s="152"/>
      <c r="O171" s="152"/>
      <c r="P171" s="152"/>
      <c r="Q171" s="152"/>
      <c r="R171" s="152"/>
      <c r="S171" s="152"/>
    </row>
    <row r="172" spans="1:19" x14ac:dyDescent="0.25">
      <c r="A172" s="330">
        <v>39</v>
      </c>
      <c r="B172" s="192" t="s">
        <v>220</v>
      </c>
      <c r="C172" s="196"/>
      <c r="D172" s="196"/>
      <c r="E172" s="196"/>
      <c r="F172" s="196"/>
      <c r="G172" s="196"/>
      <c r="H172" s="197"/>
      <c r="I172" s="189">
        <f>'[1]9 мес.'!I190+'[1]4 кв'!I175</f>
        <v>1</v>
      </c>
      <c r="J172" s="189">
        <f>'[1]9 мес.'!J190+'[1]4 кв'!J175</f>
        <v>1</v>
      </c>
      <c r="K172" s="195">
        <f t="shared" si="10"/>
        <v>0.10152284263959391</v>
      </c>
      <c r="L172" s="180"/>
      <c r="M172" s="152"/>
      <c r="N172" s="152"/>
      <c r="O172" s="152"/>
      <c r="P172" s="152"/>
      <c r="Q172" s="152"/>
      <c r="R172" s="152"/>
      <c r="S172" s="152"/>
    </row>
    <row r="173" spans="1:19" x14ac:dyDescent="0.25">
      <c r="A173" s="330">
        <v>40</v>
      </c>
      <c r="B173" s="192" t="s">
        <v>221</v>
      </c>
      <c r="C173" s="196"/>
      <c r="D173" s="196"/>
      <c r="E173" s="196"/>
      <c r="F173" s="196"/>
      <c r="G173" s="196"/>
      <c r="H173" s="197"/>
      <c r="I173" s="189"/>
      <c r="J173" s="189">
        <f>'[1]9 мес.'!J194+'[1]4 кв'!J179</f>
        <v>2</v>
      </c>
      <c r="K173" s="195">
        <f t="shared" si="10"/>
        <v>0.10152284263959391</v>
      </c>
      <c r="L173" s="180"/>
      <c r="M173" s="152"/>
      <c r="N173" s="152"/>
      <c r="O173" s="152"/>
      <c r="P173" s="152"/>
      <c r="Q173" s="152"/>
      <c r="R173" s="152"/>
      <c r="S173" s="152"/>
    </row>
    <row r="174" spans="1:19" x14ac:dyDescent="0.25">
      <c r="A174" s="330">
        <v>41</v>
      </c>
      <c r="B174" s="192" t="s">
        <v>222</v>
      </c>
      <c r="C174" s="196"/>
      <c r="D174" s="196"/>
      <c r="E174" s="196"/>
      <c r="F174" s="196"/>
      <c r="G174" s="196"/>
      <c r="H174" s="197"/>
      <c r="I174" s="189"/>
      <c r="J174" s="189">
        <f>'[1]9 мес.'!J195+'[1]4 кв'!J180</f>
        <v>1</v>
      </c>
      <c r="K174" s="195">
        <f t="shared" si="10"/>
        <v>5.0761421319796954E-2</v>
      </c>
      <c r="L174" s="180"/>
      <c r="M174" s="152"/>
      <c r="N174" s="152"/>
      <c r="O174" s="152"/>
      <c r="P174" s="152"/>
      <c r="Q174" s="152"/>
      <c r="R174" s="152"/>
      <c r="S174" s="152"/>
    </row>
    <row r="175" spans="1:19" x14ac:dyDescent="0.25">
      <c r="A175" s="330">
        <v>42</v>
      </c>
      <c r="B175" s="192" t="s">
        <v>223</v>
      </c>
      <c r="C175" s="196"/>
      <c r="D175" s="196"/>
      <c r="E175" s="196"/>
      <c r="F175" s="196"/>
      <c r="G175" s="196"/>
      <c r="H175" s="197"/>
      <c r="I175" s="189">
        <f>'[1]9 мес.'!I196+'[1]4 кв'!I181</f>
        <v>1</v>
      </c>
      <c r="J175" s="189">
        <f>'[1]9 мес.'!J196+'[1]4 кв'!J181</f>
        <v>9</v>
      </c>
      <c r="K175" s="195">
        <f t="shared" si="10"/>
        <v>0.50761421319796951</v>
      </c>
      <c r="L175" s="180"/>
      <c r="M175" s="152"/>
      <c r="N175" s="152"/>
      <c r="O175" s="152"/>
      <c r="P175" s="152"/>
      <c r="Q175" s="152"/>
      <c r="R175" s="152"/>
      <c r="S175" s="152"/>
    </row>
    <row r="176" spans="1:19" ht="15.75" customHeight="1" x14ac:dyDescent="0.25">
      <c r="A176" s="330">
        <v>43</v>
      </c>
      <c r="B176" s="192" t="s">
        <v>224</v>
      </c>
      <c r="C176" s="196"/>
      <c r="D176" s="196"/>
      <c r="E176" s="196"/>
      <c r="F176" s="196"/>
      <c r="G176" s="196"/>
      <c r="H176" s="197"/>
      <c r="I176" s="189">
        <f>'[1]9 мес.'!I197+'[1]4 кв'!I182</f>
        <v>1</v>
      </c>
      <c r="J176" s="189">
        <f>'[1]9 мес.'!J197+'[1]4 кв'!J182</f>
        <v>1</v>
      </c>
      <c r="K176" s="195">
        <f t="shared" si="10"/>
        <v>0.10152284263959391</v>
      </c>
      <c r="L176" s="180"/>
      <c r="M176" s="152"/>
      <c r="N176" s="152"/>
      <c r="O176" s="152"/>
      <c r="P176" s="152"/>
      <c r="Q176" s="152"/>
      <c r="R176" s="152"/>
      <c r="S176" s="152"/>
    </row>
    <row r="177" spans="1:19" x14ac:dyDescent="0.25">
      <c r="A177" s="330">
        <v>44</v>
      </c>
      <c r="B177" s="192" t="s">
        <v>225</v>
      </c>
      <c r="C177" s="196"/>
      <c r="D177" s="196"/>
      <c r="E177" s="196"/>
      <c r="F177" s="196"/>
      <c r="G177" s="196"/>
      <c r="H177" s="197"/>
      <c r="I177" s="189"/>
      <c r="J177" s="189">
        <f>'[1]9 мес.'!J198+'[1]4 кв'!J183</f>
        <v>1</v>
      </c>
      <c r="K177" s="195">
        <f t="shared" si="10"/>
        <v>5.0761421319796954E-2</v>
      </c>
      <c r="L177" s="180"/>
      <c r="M177" s="152"/>
      <c r="N177" s="152"/>
      <c r="O177" s="152"/>
      <c r="P177" s="152"/>
      <c r="Q177" s="152"/>
      <c r="R177" s="152"/>
      <c r="S177" s="152"/>
    </row>
    <row r="178" spans="1:19" x14ac:dyDescent="0.25">
      <c r="A178" s="330">
        <v>45</v>
      </c>
      <c r="B178" s="201" t="s">
        <v>226</v>
      </c>
      <c r="C178" s="196"/>
      <c r="D178" s="196"/>
      <c r="E178" s="196"/>
      <c r="F178" s="196"/>
      <c r="G178" s="196"/>
      <c r="H178" s="197"/>
      <c r="I178" s="189">
        <f>'[1]9 мес.'!I199+'[1]4 кв'!I184</f>
        <v>4</v>
      </c>
      <c r="J178" s="189">
        <f>'[1]9 мес.'!J199+'[1]4 кв'!J184</f>
        <v>9</v>
      </c>
      <c r="K178" s="195">
        <f t="shared" si="10"/>
        <v>0.65989847715736039</v>
      </c>
      <c r="L178" s="180"/>
      <c r="M178" s="152"/>
      <c r="N178" s="152"/>
      <c r="O178" s="152"/>
      <c r="P178" s="152"/>
      <c r="Q178" s="152"/>
      <c r="R178" s="152"/>
      <c r="S178" s="152"/>
    </row>
    <row r="179" spans="1:19" x14ac:dyDescent="0.25">
      <c r="A179" s="330">
        <v>46</v>
      </c>
      <c r="B179" s="198" t="s">
        <v>227</v>
      </c>
      <c r="C179" s="199"/>
      <c r="D179" s="199"/>
      <c r="E179" s="199"/>
      <c r="F179" s="199"/>
      <c r="G179" s="199"/>
      <c r="H179" s="200"/>
      <c r="I179" s="189">
        <f>'[1]9 мес.'!I201+'[1]4 кв'!I186</f>
        <v>1</v>
      </c>
      <c r="J179" s="189"/>
      <c r="K179" s="195">
        <f t="shared" si="10"/>
        <v>5.0761421319796954E-2</v>
      </c>
      <c r="L179" s="180"/>
      <c r="M179" s="152"/>
      <c r="N179" s="152"/>
      <c r="O179" s="152"/>
      <c r="P179" s="152"/>
      <c r="Q179" s="152"/>
      <c r="R179" s="152"/>
      <c r="S179" s="152"/>
    </row>
    <row r="180" spans="1:19" x14ac:dyDescent="0.25">
      <c r="A180" s="330">
        <v>47</v>
      </c>
      <c r="B180" s="201" t="s">
        <v>228</v>
      </c>
      <c r="C180" s="196"/>
      <c r="D180" s="196"/>
      <c r="E180" s="196"/>
      <c r="F180" s="196"/>
      <c r="G180" s="196"/>
      <c r="H180" s="197"/>
      <c r="I180" s="189"/>
      <c r="J180" s="189">
        <f>'[1]9 мес.'!J203+'[1]4 кв'!J188</f>
        <v>4</v>
      </c>
      <c r="K180" s="195">
        <f t="shared" si="10"/>
        <v>0.20304568527918782</v>
      </c>
      <c r="L180" s="180"/>
      <c r="M180" s="152"/>
      <c r="N180" s="152"/>
      <c r="O180" s="152"/>
      <c r="P180" s="152"/>
      <c r="Q180" s="152"/>
      <c r="R180" s="152"/>
      <c r="S180" s="152"/>
    </row>
    <row r="181" spans="1:19" x14ac:dyDescent="0.25">
      <c r="A181" s="189"/>
      <c r="B181" s="204" t="s">
        <v>19</v>
      </c>
      <c r="C181" s="205"/>
      <c r="D181" s="205"/>
      <c r="E181" s="205"/>
      <c r="F181" s="205"/>
      <c r="G181" s="205"/>
      <c r="H181" s="206"/>
      <c r="I181" s="189">
        <f>'[1]9 мес.'!I204+'[1]4 кв'!I189</f>
        <v>32</v>
      </c>
      <c r="J181" s="189">
        <f>'[1]9 мес.'!J204+'[1]4 кв'!J189</f>
        <v>180</v>
      </c>
      <c r="K181" s="195">
        <f t="shared" si="10"/>
        <v>10.761421319796954</v>
      </c>
      <c r="L181" s="180"/>
      <c r="M181" s="152"/>
      <c r="N181" s="152"/>
      <c r="O181" s="152"/>
      <c r="P181" s="152"/>
      <c r="Q181" s="152"/>
      <c r="R181" s="152"/>
      <c r="S181" s="152"/>
    </row>
    <row r="182" spans="1:19" x14ac:dyDescent="0.25">
      <c r="A182" s="207"/>
      <c r="B182" s="208" t="s">
        <v>229</v>
      </c>
      <c r="C182" s="208"/>
      <c r="D182" s="208"/>
      <c r="E182" s="208"/>
      <c r="F182" s="208"/>
      <c r="G182" s="208"/>
      <c r="H182" s="209"/>
      <c r="I182" s="189"/>
      <c r="J182" s="189"/>
      <c r="K182" s="195"/>
      <c r="L182" s="180"/>
      <c r="M182" s="152"/>
      <c r="N182" s="152"/>
      <c r="O182" s="152"/>
      <c r="P182" s="152"/>
      <c r="Q182" s="152"/>
      <c r="R182" s="152"/>
      <c r="S182" s="152"/>
    </row>
    <row r="183" spans="1:19" x14ac:dyDescent="0.25">
      <c r="A183" s="207">
        <v>1</v>
      </c>
      <c r="B183" s="210" t="s">
        <v>230</v>
      </c>
      <c r="C183" s="211"/>
      <c r="D183" s="211"/>
      <c r="E183" s="211"/>
      <c r="F183" s="211"/>
      <c r="G183" s="211"/>
      <c r="H183" s="211"/>
      <c r="I183" s="189"/>
      <c r="J183" s="189">
        <f>'[1]9 мес.'!J207+'[1]4 кв'!J192</f>
        <v>3</v>
      </c>
      <c r="K183" s="195">
        <f t="shared" si="10"/>
        <v>0.15228426395939088</v>
      </c>
      <c r="L183" s="180"/>
      <c r="M183" s="152"/>
      <c r="N183" s="152"/>
      <c r="O183" s="152"/>
      <c r="P183" s="152"/>
      <c r="Q183" s="152"/>
      <c r="R183" s="152"/>
      <c r="S183" s="152"/>
    </row>
    <row r="184" spans="1:19" x14ac:dyDescent="0.25">
      <c r="A184" s="207">
        <v>2</v>
      </c>
      <c r="B184" s="212" t="s">
        <v>231</v>
      </c>
      <c r="C184" s="213"/>
      <c r="D184" s="213"/>
      <c r="E184" s="213"/>
      <c r="F184" s="213"/>
      <c r="G184" s="213"/>
      <c r="H184" s="214"/>
      <c r="I184" s="189"/>
      <c r="J184" s="189">
        <f>'[1]9 мес.'!J208+'[1]4 кв'!J193</f>
        <v>1</v>
      </c>
      <c r="K184" s="195">
        <f t="shared" si="10"/>
        <v>5.0761421319796954E-2</v>
      </c>
      <c r="L184" s="180"/>
      <c r="M184" s="152"/>
      <c r="N184" s="152"/>
      <c r="O184" s="152"/>
      <c r="P184" s="152"/>
      <c r="Q184" s="152"/>
      <c r="R184" s="152"/>
      <c r="S184" s="152"/>
    </row>
    <row r="185" spans="1:19" x14ac:dyDescent="0.25">
      <c r="A185" s="150"/>
      <c r="B185" s="215" t="s">
        <v>19</v>
      </c>
      <c r="C185" s="216"/>
      <c r="D185" s="216"/>
      <c r="E185" s="216"/>
      <c r="F185" s="216"/>
      <c r="G185" s="216"/>
      <c r="H185" s="203"/>
      <c r="I185" s="189"/>
      <c r="J185" s="189">
        <f>'[1]9 мес.'!J209+'[1]4 кв'!J194</f>
        <v>4</v>
      </c>
      <c r="K185" s="195">
        <f t="shared" si="10"/>
        <v>0.20304568527918782</v>
      </c>
      <c r="L185" s="180"/>
      <c r="M185" s="152"/>
      <c r="N185" s="152"/>
      <c r="O185" s="152"/>
      <c r="P185" s="152"/>
      <c r="Q185" s="152"/>
      <c r="R185" s="152"/>
      <c r="S185" s="152"/>
    </row>
    <row r="186" spans="1:19" x14ac:dyDescent="0.25">
      <c r="A186" s="150"/>
      <c r="B186" s="217"/>
      <c r="C186" s="218"/>
      <c r="D186" s="218"/>
      <c r="E186" s="218"/>
      <c r="F186" s="218"/>
      <c r="G186" s="218"/>
      <c r="H186" s="219" t="s">
        <v>232</v>
      </c>
      <c r="I186" s="189">
        <f>'[1]9 мес.'!I210+'[1]4 кв'!I195</f>
        <v>32</v>
      </c>
      <c r="J186" s="189">
        <f>'[1]9 мес.'!J210+'[1]4 кв'!J195</f>
        <v>184</v>
      </c>
      <c r="K186" s="195">
        <f t="shared" si="10"/>
        <v>10.964467005076141</v>
      </c>
      <c r="L186" s="180"/>
      <c r="M186" s="152"/>
      <c r="N186" s="152"/>
      <c r="O186" s="152"/>
      <c r="P186" s="152"/>
      <c r="Q186" s="152"/>
      <c r="R186" s="152"/>
      <c r="S186" s="152"/>
    </row>
    <row r="187" spans="1:19" ht="9.75" customHeight="1" x14ac:dyDescent="0.25">
      <c r="A187" s="8"/>
      <c r="B187" s="8"/>
      <c r="C187" s="8"/>
      <c r="D187" s="8"/>
      <c r="E187" s="8"/>
      <c r="F187" s="8"/>
      <c r="G187" s="8"/>
      <c r="H187" s="157"/>
      <c r="I187" s="157"/>
      <c r="J187" s="157"/>
      <c r="K187" s="157"/>
      <c r="L187" s="180"/>
      <c r="M187" s="152"/>
      <c r="N187" s="152"/>
      <c r="O187" s="152"/>
      <c r="P187" s="152"/>
      <c r="Q187" s="152"/>
      <c r="R187" s="152"/>
      <c r="S187" s="152"/>
    </row>
    <row r="188" spans="1:19" ht="30" customHeight="1" x14ac:dyDescent="0.25">
      <c r="A188" s="156" t="s">
        <v>233</v>
      </c>
      <c r="B188" s="156"/>
      <c r="C188" s="156"/>
      <c r="D188" s="156"/>
      <c r="E188" s="156"/>
      <c r="F188" s="156"/>
      <c r="G188" s="156"/>
      <c r="H188" s="156"/>
      <c r="I188" s="156"/>
      <c r="J188" s="156"/>
      <c r="K188" s="156"/>
      <c r="L188" s="180"/>
      <c r="M188" s="220"/>
      <c r="N188" s="221"/>
      <c r="O188" s="152"/>
      <c r="P188" s="152"/>
      <c r="Q188" s="152"/>
      <c r="R188" s="152"/>
      <c r="S188" s="152"/>
    </row>
    <row r="189" spans="1:19" ht="14.25" customHeight="1" x14ac:dyDescent="0.25">
      <c r="A189" s="157"/>
      <c r="B189" s="158">
        <f>C216+D216</f>
        <v>2036</v>
      </c>
      <c r="C189" s="158"/>
      <c r="D189" s="158" t="s">
        <v>234</v>
      </c>
      <c r="E189" s="158"/>
      <c r="F189" s="158"/>
      <c r="G189" s="157"/>
      <c r="H189" s="157"/>
      <c r="I189" s="157"/>
      <c r="J189" s="157"/>
      <c r="K189" s="157"/>
      <c r="L189" s="180"/>
      <c r="M189" s="221"/>
      <c r="N189" s="221"/>
      <c r="O189" s="152"/>
      <c r="P189" s="152"/>
      <c r="Q189" s="152"/>
      <c r="R189" s="152"/>
      <c r="S189" s="152"/>
    </row>
    <row r="190" spans="1:19" ht="26.25" customHeight="1" x14ac:dyDescent="0.25">
      <c r="A190" s="222" t="s">
        <v>235</v>
      </c>
      <c r="B190" s="132"/>
      <c r="C190" s="132"/>
      <c r="D190" s="132"/>
      <c r="E190" s="132"/>
      <c r="F190" s="132"/>
      <c r="G190" s="132"/>
      <c r="H190" s="132"/>
      <c r="I190" s="132"/>
      <c r="J190" s="132"/>
      <c r="K190" s="132"/>
      <c r="L190" s="180"/>
      <c r="M190" s="221"/>
      <c r="N190" s="221"/>
      <c r="O190" s="152"/>
      <c r="P190" s="152"/>
      <c r="Q190" s="152"/>
      <c r="R190" s="152"/>
      <c r="S190" s="152"/>
    </row>
    <row r="191" spans="1:19" ht="14.25" customHeight="1" x14ac:dyDescent="0.2">
      <c r="A191" s="186"/>
      <c r="B191" s="187"/>
      <c r="C191" s="187"/>
      <c r="D191" s="187"/>
      <c r="E191" s="187"/>
      <c r="F191" s="187"/>
      <c r="G191" s="186"/>
      <c r="H191" s="186"/>
      <c r="I191" s="186"/>
      <c r="J191" s="223" t="s">
        <v>236</v>
      </c>
      <c r="K191" s="224"/>
      <c r="L191" s="180"/>
      <c r="M191" s="152"/>
      <c r="N191" s="152"/>
      <c r="O191" s="152"/>
      <c r="P191" s="152"/>
      <c r="Q191" s="152"/>
      <c r="R191" s="152"/>
      <c r="S191" s="152"/>
    </row>
    <row r="192" spans="1:19" ht="15.75" customHeight="1" x14ac:dyDescent="0.25">
      <c r="A192" s="21" t="s">
        <v>237</v>
      </c>
      <c r="B192" s="21" t="s">
        <v>238</v>
      </c>
      <c r="C192" s="57" t="s">
        <v>239</v>
      </c>
      <c r="D192" s="58"/>
      <c r="E192" s="58"/>
      <c r="F192" s="225"/>
      <c r="G192" s="88" t="s">
        <v>240</v>
      </c>
      <c r="H192" s="89"/>
      <c r="I192" s="89"/>
      <c r="J192" s="90"/>
      <c r="K192" s="22" t="s">
        <v>241</v>
      </c>
      <c r="L192" s="180"/>
      <c r="M192" s="152"/>
      <c r="N192" s="152"/>
      <c r="O192" s="152"/>
      <c r="P192" s="152"/>
      <c r="Q192" s="152"/>
      <c r="R192" s="152"/>
      <c r="S192" s="152"/>
    </row>
    <row r="193" spans="1:19" ht="12" customHeight="1" x14ac:dyDescent="0.25">
      <c r="A193" s="226"/>
      <c r="B193" s="227"/>
      <c r="C193" s="88" t="s">
        <v>242</v>
      </c>
      <c r="D193" s="228"/>
      <c r="E193" s="228"/>
      <c r="F193" s="229"/>
      <c r="G193" s="57" t="s">
        <v>243</v>
      </c>
      <c r="H193" s="58"/>
      <c r="I193" s="58"/>
      <c r="J193" s="59"/>
      <c r="K193" s="230"/>
      <c r="L193" s="180"/>
      <c r="M193" s="152"/>
      <c r="N193" s="152"/>
      <c r="O193" s="152"/>
      <c r="P193" s="152"/>
      <c r="Q193" s="152"/>
      <c r="R193" s="152"/>
      <c r="S193" s="152"/>
    </row>
    <row r="194" spans="1:19" ht="37.5" customHeight="1" x14ac:dyDescent="0.25">
      <c r="A194" s="168"/>
      <c r="B194" s="231"/>
      <c r="C194" s="232" t="s">
        <v>244</v>
      </c>
      <c r="D194" s="232" t="s">
        <v>155</v>
      </c>
      <c r="E194" s="232" t="s">
        <v>125</v>
      </c>
      <c r="F194" s="352" t="s">
        <v>156</v>
      </c>
      <c r="G194" s="169" t="s">
        <v>244</v>
      </c>
      <c r="H194" s="169" t="s">
        <v>155</v>
      </c>
      <c r="I194" s="232" t="s">
        <v>125</v>
      </c>
      <c r="J194" s="352" t="s">
        <v>245</v>
      </c>
      <c r="K194" s="230"/>
      <c r="L194" s="180"/>
      <c r="M194" s="152"/>
      <c r="N194" s="152"/>
      <c r="O194" s="152"/>
      <c r="P194" s="152"/>
      <c r="Q194" s="152"/>
      <c r="R194" s="152"/>
      <c r="S194" s="152"/>
    </row>
    <row r="195" spans="1:19" ht="67.5" customHeight="1" x14ac:dyDescent="0.25">
      <c r="A195" s="207">
        <v>1</v>
      </c>
      <c r="B195" s="233" t="s">
        <v>246</v>
      </c>
      <c r="C195" s="207">
        <f>J231</f>
        <v>10</v>
      </c>
      <c r="D195" s="207">
        <f>K231</f>
        <v>12</v>
      </c>
      <c r="E195" s="207">
        <f>C195+D195</f>
        <v>22</v>
      </c>
      <c r="F195" s="175">
        <f>(C195+D195)*100/2036</f>
        <v>1.080550098231827</v>
      </c>
      <c r="G195" s="207">
        <v>18</v>
      </c>
      <c r="H195" s="207">
        <v>10</v>
      </c>
      <c r="I195" s="207">
        <f>H195+G195</f>
        <v>28</v>
      </c>
      <c r="J195" s="175">
        <f>I195*100/2860</f>
        <v>0.97902097902097907</v>
      </c>
      <c r="K195" s="178">
        <f t="shared" ref="K195:K215" si="11">((C195+D195)-(G195+H195))*100/N195</f>
        <v>-21.428571428571427</v>
      </c>
      <c r="L195" s="180"/>
      <c r="M195" s="234">
        <f t="shared" ref="M195:M215" si="12">C195+D195</f>
        <v>22</v>
      </c>
      <c r="N195" s="234">
        <f t="shared" ref="N195:N216" si="13">G195+H195</f>
        <v>28</v>
      </c>
      <c r="O195" s="152"/>
      <c r="P195" s="152"/>
      <c r="Q195" s="152"/>
      <c r="R195" s="152"/>
      <c r="S195" s="152"/>
    </row>
    <row r="196" spans="1:19" ht="41.25" customHeight="1" x14ac:dyDescent="0.25">
      <c r="A196" s="207">
        <v>2</v>
      </c>
      <c r="B196" s="233" t="s">
        <v>247</v>
      </c>
      <c r="C196" s="207">
        <f>J248</f>
        <v>36</v>
      </c>
      <c r="D196" s="207">
        <f>K248</f>
        <v>20</v>
      </c>
      <c r="E196" s="207">
        <f t="shared" ref="E196:E216" si="14">C196+D196</f>
        <v>56</v>
      </c>
      <c r="F196" s="175">
        <f t="shared" ref="F196:F216" si="15">(C196+D196)*100/2036</f>
        <v>2.7504911591355601</v>
      </c>
      <c r="G196" s="207">
        <v>57</v>
      </c>
      <c r="H196" s="207">
        <v>32</v>
      </c>
      <c r="I196" s="207">
        <f t="shared" ref="I196:I215" si="16">H196+G196</f>
        <v>89</v>
      </c>
      <c r="J196" s="175">
        <f t="shared" ref="J196:J215" si="17">I196*100/2860</f>
        <v>3.1118881118881121</v>
      </c>
      <c r="K196" s="178">
        <f t="shared" si="11"/>
        <v>-37.078651685393261</v>
      </c>
      <c r="L196" s="180"/>
      <c r="M196" s="234">
        <f t="shared" si="12"/>
        <v>56</v>
      </c>
      <c r="N196" s="234">
        <f t="shared" si="13"/>
        <v>89</v>
      </c>
      <c r="O196" s="152"/>
      <c r="P196" s="152"/>
      <c r="Q196" s="152"/>
      <c r="R196" s="152"/>
      <c r="S196" s="152"/>
    </row>
    <row r="197" spans="1:19" ht="47.25" x14ac:dyDescent="0.25">
      <c r="A197" s="207">
        <v>3</v>
      </c>
      <c r="B197" s="233" t="s">
        <v>248</v>
      </c>
      <c r="C197" s="207">
        <f>J258</f>
        <v>10</v>
      </c>
      <c r="D197" s="207">
        <f>K258</f>
        <v>4</v>
      </c>
      <c r="E197" s="207">
        <f t="shared" si="14"/>
        <v>14</v>
      </c>
      <c r="F197" s="175">
        <f t="shared" si="15"/>
        <v>0.68762278978389002</v>
      </c>
      <c r="G197" s="207">
        <v>10</v>
      </c>
      <c r="H197" s="207">
        <v>16</v>
      </c>
      <c r="I197" s="207">
        <f t="shared" si="16"/>
        <v>26</v>
      </c>
      <c r="J197" s="175">
        <f t="shared" si="17"/>
        <v>0.90909090909090906</v>
      </c>
      <c r="K197" s="178">
        <f t="shared" si="11"/>
        <v>-46.153846153846153</v>
      </c>
      <c r="L197" s="180"/>
      <c r="M197" s="234">
        <f t="shared" si="12"/>
        <v>14</v>
      </c>
      <c r="N197" s="234">
        <f t="shared" si="13"/>
        <v>26</v>
      </c>
      <c r="O197" s="152"/>
      <c r="P197" s="152"/>
      <c r="Q197" s="152"/>
      <c r="R197" s="152"/>
      <c r="S197" s="152"/>
    </row>
    <row r="198" spans="1:19" ht="43.5" customHeight="1" x14ac:dyDescent="0.25">
      <c r="A198" s="207">
        <v>4</v>
      </c>
      <c r="B198" s="233" t="s">
        <v>249</v>
      </c>
      <c r="C198" s="207">
        <f>J270</f>
        <v>23</v>
      </c>
      <c r="D198" s="207">
        <f>K270</f>
        <v>14</v>
      </c>
      <c r="E198" s="207">
        <f t="shared" si="14"/>
        <v>37</v>
      </c>
      <c r="F198" s="175">
        <f t="shared" si="15"/>
        <v>1.8172888015717092</v>
      </c>
      <c r="G198" s="207">
        <v>26</v>
      </c>
      <c r="H198" s="207">
        <v>13</v>
      </c>
      <c r="I198" s="207">
        <f t="shared" si="16"/>
        <v>39</v>
      </c>
      <c r="J198" s="175">
        <f t="shared" si="17"/>
        <v>1.3636363636363635</v>
      </c>
      <c r="K198" s="178">
        <f t="shared" si="11"/>
        <v>-5.1282051282051286</v>
      </c>
      <c r="L198" s="180"/>
      <c r="M198" s="234">
        <f t="shared" si="12"/>
        <v>37</v>
      </c>
      <c r="N198" s="234">
        <f t="shared" si="13"/>
        <v>39</v>
      </c>
      <c r="O198" s="152"/>
      <c r="P198" s="152"/>
      <c r="Q198" s="152"/>
      <c r="R198" s="152"/>
      <c r="S198" s="152"/>
    </row>
    <row r="199" spans="1:19" ht="31.5" x14ac:dyDescent="0.25">
      <c r="A199" s="207">
        <v>5</v>
      </c>
      <c r="B199" s="233" t="s">
        <v>250</v>
      </c>
      <c r="C199" s="207">
        <f>J279</f>
        <v>1</v>
      </c>
      <c r="D199" s="207">
        <f>K279</f>
        <v>4</v>
      </c>
      <c r="E199" s="207">
        <f t="shared" si="14"/>
        <v>5</v>
      </c>
      <c r="F199" s="175">
        <f t="shared" si="15"/>
        <v>0.24557956777996071</v>
      </c>
      <c r="G199" s="207">
        <v>1</v>
      </c>
      <c r="H199" s="207">
        <v>0</v>
      </c>
      <c r="I199" s="207">
        <f t="shared" si="16"/>
        <v>1</v>
      </c>
      <c r="J199" s="175">
        <f t="shared" si="17"/>
        <v>3.4965034965034968E-2</v>
      </c>
      <c r="K199" s="178" t="s">
        <v>488</v>
      </c>
      <c r="L199" s="180"/>
      <c r="M199" s="234">
        <f t="shared" si="12"/>
        <v>5</v>
      </c>
      <c r="N199" s="234">
        <f t="shared" si="13"/>
        <v>1</v>
      </c>
      <c r="O199" s="152"/>
      <c r="P199" s="152"/>
      <c r="Q199" s="152"/>
      <c r="R199" s="152"/>
      <c r="S199" s="152"/>
    </row>
    <row r="200" spans="1:19" ht="51.75" customHeight="1" x14ac:dyDescent="0.25">
      <c r="A200" s="207">
        <v>6</v>
      </c>
      <c r="B200" s="233" t="s">
        <v>251</v>
      </c>
      <c r="C200" s="207">
        <f>J294</f>
        <v>41</v>
      </c>
      <c r="D200" s="207">
        <f>K294</f>
        <v>32</v>
      </c>
      <c r="E200" s="207">
        <f t="shared" si="14"/>
        <v>73</v>
      </c>
      <c r="F200" s="175">
        <f t="shared" si="15"/>
        <v>3.5854616895874263</v>
      </c>
      <c r="G200" s="207">
        <v>45</v>
      </c>
      <c r="H200" s="207">
        <v>45</v>
      </c>
      <c r="I200" s="207">
        <f t="shared" si="16"/>
        <v>90</v>
      </c>
      <c r="J200" s="175">
        <f t="shared" si="17"/>
        <v>3.1468531468531467</v>
      </c>
      <c r="K200" s="178">
        <f t="shared" si="11"/>
        <v>-18.888888888888889</v>
      </c>
      <c r="L200" s="180"/>
      <c r="M200" s="234">
        <f t="shared" si="12"/>
        <v>73</v>
      </c>
      <c r="N200" s="234">
        <f t="shared" si="13"/>
        <v>90</v>
      </c>
      <c r="O200" s="152"/>
      <c r="P200" s="152"/>
      <c r="Q200" s="152"/>
      <c r="R200" s="152"/>
      <c r="S200" s="152"/>
    </row>
    <row r="201" spans="1:19" x14ac:dyDescent="0.25">
      <c r="A201" s="207">
        <v>7</v>
      </c>
      <c r="B201" s="237" t="s">
        <v>252</v>
      </c>
      <c r="C201" s="207">
        <f>J304</f>
        <v>14</v>
      </c>
      <c r="D201" s="207">
        <f>K304</f>
        <v>9</v>
      </c>
      <c r="E201" s="207">
        <f t="shared" si="14"/>
        <v>23</v>
      </c>
      <c r="F201" s="175">
        <f t="shared" si="15"/>
        <v>1.1296660117878192</v>
      </c>
      <c r="G201" s="207">
        <v>8</v>
      </c>
      <c r="H201" s="207">
        <v>7</v>
      </c>
      <c r="I201" s="207">
        <f t="shared" si="16"/>
        <v>15</v>
      </c>
      <c r="J201" s="175">
        <f t="shared" si="17"/>
        <v>0.52447552447552448</v>
      </c>
      <c r="K201" s="178">
        <f t="shared" si="11"/>
        <v>53.333333333333336</v>
      </c>
      <c r="L201" s="180"/>
      <c r="M201" s="234">
        <f t="shared" si="12"/>
        <v>23</v>
      </c>
      <c r="N201" s="234">
        <f t="shared" si="13"/>
        <v>15</v>
      </c>
      <c r="O201" s="152"/>
      <c r="P201" s="152"/>
      <c r="Q201" s="152"/>
      <c r="R201" s="152"/>
      <c r="S201" s="152"/>
    </row>
    <row r="202" spans="1:19" ht="63" x14ac:dyDescent="0.25">
      <c r="A202" s="238">
        <v>8</v>
      </c>
      <c r="B202" s="239" t="s">
        <v>253</v>
      </c>
      <c r="C202" s="238">
        <f>J339</f>
        <v>185</v>
      </c>
      <c r="D202" s="238">
        <f>K339</f>
        <v>149</v>
      </c>
      <c r="E202" s="238">
        <f t="shared" si="14"/>
        <v>334</v>
      </c>
      <c r="F202" s="181">
        <f t="shared" si="15"/>
        <v>16.404715127701376</v>
      </c>
      <c r="G202" s="238">
        <v>171</v>
      </c>
      <c r="H202" s="238">
        <v>132</v>
      </c>
      <c r="I202" s="238">
        <f t="shared" si="16"/>
        <v>303</v>
      </c>
      <c r="J202" s="181">
        <f t="shared" si="17"/>
        <v>10.594405594405595</v>
      </c>
      <c r="K202" s="181">
        <f t="shared" si="11"/>
        <v>10.231023102310232</v>
      </c>
      <c r="L202" s="180"/>
      <c r="M202" s="234">
        <f t="shared" si="12"/>
        <v>334</v>
      </c>
      <c r="N202" s="234">
        <f t="shared" si="13"/>
        <v>303</v>
      </c>
      <c r="O202" s="152"/>
      <c r="P202" s="152"/>
      <c r="Q202" s="152"/>
      <c r="R202" s="152"/>
      <c r="S202" s="152"/>
    </row>
    <row r="203" spans="1:19" ht="28.5" customHeight="1" x14ac:dyDescent="0.25">
      <c r="A203" s="238">
        <v>9</v>
      </c>
      <c r="B203" s="239" t="s">
        <v>254</v>
      </c>
      <c r="C203" s="238">
        <f>J358</f>
        <v>146</v>
      </c>
      <c r="D203" s="238">
        <f>K358</f>
        <v>80</v>
      </c>
      <c r="E203" s="238">
        <f t="shared" si="14"/>
        <v>226</v>
      </c>
      <c r="F203" s="181">
        <f t="shared" si="15"/>
        <v>11.100196463654225</v>
      </c>
      <c r="G203" s="238">
        <v>119</v>
      </c>
      <c r="H203" s="238">
        <v>72</v>
      </c>
      <c r="I203" s="238">
        <f t="shared" si="16"/>
        <v>191</v>
      </c>
      <c r="J203" s="181">
        <f t="shared" si="17"/>
        <v>6.6783216783216783</v>
      </c>
      <c r="K203" s="181">
        <f t="shared" si="11"/>
        <v>18.32460732984293</v>
      </c>
      <c r="L203" s="180"/>
      <c r="M203" s="234">
        <f t="shared" si="12"/>
        <v>226</v>
      </c>
      <c r="N203" s="234">
        <f t="shared" si="13"/>
        <v>191</v>
      </c>
      <c r="O203" s="152"/>
      <c r="P203" s="152"/>
      <c r="Q203" s="152"/>
      <c r="R203" s="152"/>
      <c r="S203" s="152"/>
    </row>
    <row r="204" spans="1:19" x14ac:dyDescent="0.25">
      <c r="A204" s="207">
        <v>10</v>
      </c>
      <c r="B204" s="233" t="s">
        <v>255</v>
      </c>
      <c r="C204" s="207">
        <f>J369</f>
        <v>13</v>
      </c>
      <c r="D204" s="207">
        <f>K369</f>
        <v>9</v>
      </c>
      <c r="E204" s="207">
        <f t="shared" si="14"/>
        <v>22</v>
      </c>
      <c r="F204" s="175">
        <f t="shared" si="15"/>
        <v>1.080550098231827</v>
      </c>
      <c r="G204" s="207">
        <v>24</v>
      </c>
      <c r="H204" s="207">
        <v>11</v>
      </c>
      <c r="I204" s="207">
        <f t="shared" si="16"/>
        <v>35</v>
      </c>
      <c r="J204" s="175">
        <f t="shared" si="17"/>
        <v>1.2237762237762237</v>
      </c>
      <c r="K204" s="178">
        <f t="shared" si="11"/>
        <v>-37.142857142857146</v>
      </c>
      <c r="L204" s="180"/>
      <c r="M204" s="234">
        <f t="shared" si="12"/>
        <v>22</v>
      </c>
      <c r="N204" s="234">
        <f t="shared" si="13"/>
        <v>35</v>
      </c>
      <c r="O204" s="152"/>
      <c r="P204" s="152"/>
      <c r="Q204" s="152"/>
      <c r="R204" s="152"/>
      <c r="S204" s="152"/>
    </row>
    <row r="205" spans="1:19" ht="31.5" x14ac:dyDescent="0.25">
      <c r="A205" s="207">
        <v>11</v>
      </c>
      <c r="B205" s="233" t="s">
        <v>256</v>
      </c>
      <c r="C205" s="207">
        <f>J387</f>
        <v>65</v>
      </c>
      <c r="D205" s="207">
        <f>K387</f>
        <v>20</v>
      </c>
      <c r="E205" s="207">
        <f t="shared" si="14"/>
        <v>85</v>
      </c>
      <c r="F205" s="175">
        <f t="shared" si="15"/>
        <v>4.1748526522593323</v>
      </c>
      <c r="G205" s="207">
        <v>50</v>
      </c>
      <c r="H205" s="207">
        <v>35</v>
      </c>
      <c r="I205" s="207">
        <f t="shared" si="16"/>
        <v>85</v>
      </c>
      <c r="J205" s="175">
        <f t="shared" si="17"/>
        <v>2.9720279720279721</v>
      </c>
      <c r="K205" s="178"/>
      <c r="L205" s="180"/>
      <c r="M205" s="234">
        <f t="shared" si="12"/>
        <v>85</v>
      </c>
      <c r="N205" s="234">
        <f t="shared" si="13"/>
        <v>85</v>
      </c>
      <c r="O205" s="152"/>
      <c r="P205" s="152"/>
      <c r="Q205" s="152"/>
      <c r="R205" s="152"/>
      <c r="S205" s="152"/>
    </row>
    <row r="206" spans="1:19" ht="31.5" x14ac:dyDescent="0.25">
      <c r="A206" s="207">
        <v>12</v>
      </c>
      <c r="B206" s="235" t="s">
        <v>257</v>
      </c>
      <c r="C206" s="236">
        <f>J403</f>
        <v>115</v>
      </c>
      <c r="D206" s="236">
        <f>K403</f>
        <v>202</v>
      </c>
      <c r="E206" s="236">
        <f t="shared" si="14"/>
        <v>317</v>
      </c>
      <c r="F206" s="175">
        <f t="shared" si="15"/>
        <v>15.569744597249509</v>
      </c>
      <c r="G206" s="236">
        <v>631</v>
      </c>
      <c r="H206" s="236">
        <v>159</v>
      </c>
      <c r="I206" s="236">
        <f t="shared" si="16"/>
        <v>790</v>
      </c>
      <c r="J206" s="175">
        <f t="shared" si="17"/>
        <v>27.622377622377623</v>
      </c>
      <c r="K206" s="175" t="s">
        <v>487</v>
      </c>
      <c r="L206" s="180"/>
      <c r="M206" s="234">
        <f t="shared" si="12"/>
        <v>317</v>
      </c>
      <c r="N206" s="234">
        <f t="shared" si="13"/>
        <v>790</v>
      </c>
      <c r="O206" s="152"/>
      <c r="P206" s="152"/>
      <c r="Q206" s="152"/>
      <c r="R206" s="152"/>
      <c r="S206" s="152"/>
    </row>
    <row r="207" spans="1:19" ht="61.5" customHeight="1" x14ac:dyDescent="0.25">
      <c r="A207" s="207">
        <v>13</v>
      </c>
      <c r="B207" s="235" t="s">
        <v>258</v>
      </c>
      <c r="C207" s="236">
        <f>J419</f>
        <v>140</v>
      </c>
      <c r="D207" s="236">
        <f>K419</f>
        <v>132</v>
      </c>
      <c r="E207" s="236">
        <f t="shared" si="14"/>
        <v>272</v>
      </c>
      <c r="F207" s="175">
        <f t="shared" si="15"/>
        <v>13.359528487229863</v>
      </c>
      <c r="G207" s="236">
        <v>167</v>
      </c>
      <c r="H207" s="236">
        <v>184</v>
      </c>
      <c r="I207" s="236">
        <f t="shared" si="16"/>
        <v>351</v>
      </c>
      <c r="J207" s="175">
        <f t="shared" si="17"/>
        <v>12.272727272727273</v>
      </c>
      <c r="K207" s="175">
        <f t="shared" si="11"/>
        <v>-22.507122507122507</v>
      </c>
      <c r="L207" s="180"/>
      <c r="M207" s="234">
        <f t="shared" si="12"/>
        <v>272</v>
      </c>
      <c r="N207" s="234">
        <f t="shared" si="13"/>
        <v>351</v>
      </c>
      <c r="O207" s="152"/>
      <c r="P207" s="152"/>
      <c r="Q207" s="152"/>
      <c r="R207" s="152"/>
      <c r="S207" s="152"/>
    </row>
    <row r="208" spans="1:19" ht="31.5" x14ac:dyDescent="0.25">
      <c r="A208" s="207">
        <v>14</v>
      </c>
      <c r="B208" s="233" t="s">
        <v>259</v>
      </c>
      <c r="C208" s="207">
        <f>J429</f>
        <v>34</v>
      </c>
      <c r="D208" s="207">
        <f>K429</f>
        <v>24</v>
      </c>
      <c r="E208" s="207">
        <f t="shared" si="14"/>
        <v>58</v>
      </c>
      <c r="F208" s="175">
        <f t="shared" si="15"/>
        <v>2.8487229862475441</v>
      </c>
      <c r="G208" s="207">
        <v>48</v>
      </c>
      <c r="H208" s="207">
        <v>35</v>
      </c>
      <c r="I208" s="207">
        <f t="shared" si="16"/>
        <v>83</v>
      </c>
      <c r="J208" s="175">
        <f t="shared" si="17"/>
        <v>2.9020979020979021</v>
      </c>
      <c r="K208" s="178">
        <f t="shared" si="11"/>
        <v>-30.120481927710845</v>
      </c>
      <c r="L208" s="180"/>
      <c r="M208" s="234">
        <f t="shared" si="12"/>
        <v>58</v>
      </c>
      <c r="N208" s="234">
        <f t="shared" si="13"/>
        <v>83</v>
      </c>
      <c r="O208" s="152"/>
      <c r="P208" s="152"/>
      <c r="Q208" s="152"/>
      <c r="R208" s="152"/>
      <c r="S208" s="152"/>
    </row>
    <row r="209" spans="1:19" ht="31.5" x14ac:dyDescent="0.25">
      <c r="A209" s="207">
        <v>15</v>
      </c>
      <c r="B209" s="233" t="s">
        <v>260</v>
      </c>
      <c r="C209" s="207"/>
      <c r="D209" s="207">
        <f>K437</f>
        <v>3</v>
      </c>
      <c r="E209" s="207">
        <f t="shared" si="14"/>
        <v>3</v>
      </c>
      <c r="F209" s="175">
        <f t="shared" si="15"/>
        <v>0.14734774066797643</v>
      </c>
      <c r="G209" s="207"/>
      <c r="H209" s="207">
        <v>3</v>
      </c>
      <c r="I209" s="207">
        <f t="shared" si="16"/>
        <v>3</v>
      </c>
      <c r="J209" s="175">
        <f t="shared" si="17"/>
        <v>0.1048951048951049</v>
      </c>
      <c r="K209" s="178">
        <f t="shared" si="11"/>
        <v>0</v>
      </c>
      <c r="L209" s="180"/>
      <c r="M209" s="234">
        <f t="shared" si="12"/>
        <v>3</v>
      </c>
      <c r="N209" s="234">
        <f t="shared" si="13"/>
        <v>3</v>
      </c>
      <c r="O209" s="152"/>
      <c r="P209" s="152"/>
      <c r="Q209" s="152"/>
      <c r="R209" s="152"/>
      <c r="S209" s="152"/>
    </row>
    <row r="210" spans="1:19" ht="31.5" x14ac:dyDescent="0.25">
      <c r="A210" s="207">
        <v>16</v>
      </c>
      <c r="B210" s="233" t="s">
        <v>261</v>
      </c>
      <c r="C210" s="207">
        <f>J455</f>
        <v>101</v>
      </c>
      <c r="D210" s="207">
        <f>K455</f>
        <v>99</v>
      </c>
      <c r="E210" s="207">
        <f t="shared" si="14"/>
        <v>200</v>
      </c>
      <c r="F210" s="175">
        <f t="shared" si="15"/>
        <v>9.8231827111984291</v>
      </c>
      <c r="G210" s="207">
        <v>128</v>
      </c>
      <c r="H210" s="207">
        <v>138</v>
      </c>
      <c r="I210" s="207">
        <f t="shared" si="16"/>
        <v>266</v>
      </c>
      <c r="J210" s="175">
        <f t="shared" si="17"/>
        <v>9.3006993006993</v>
      </c>
      <c r="K210" s="178">
        <f t="shared" si="11"/>
        <v>-24.81203007518797</v>
      </c>
      <c r="L210" s="180"/>
      <c r="M210" s="234">
        <f t="shared" si="12"/>
        <v>200</v>
      </c>
      <c r="N210" s="234">
        <f t="shared" si="13"/>
        <v>266</v>
      </c>
      <c r="O210" s="152"/>
      <c r="P210" s="152"/>
      <c r="Q210" s="152"/>
      <c r="R210" s="152"/>
      <c r="S210" s="152"/>
    </row>
    <row r="211" spans="1:19" ht="69.75" customHeight="1" x14ac:dyDescent="0.25">
      <c r="A211" s="207">
        <v>17</v>
      </c>
      <c r="B211" s="233" t="s">
        <v>262</v>
      </c>
      <c r="C211" s="207">
        <f>J463</f>
        <v>4</v>
      </c>
      <c r="D211" s="207">
        <f>K463</f>
        <v>1</v>
      </c>
      <c r="E211" s="207">
        <f t="shared" si="14"/>
        <v>5</v>
      </c>
      <c r="F211" s="175">
        <f t="shared" si="15"/>
        <v>0.24557956777996071</v>
      </c>
      <c r="G211" s="207">
        <v>1</v>
      </c>
      <c r="H211" s="207">
        <v>2</v>
      </c>
      <c r="I211" s="207">
        <f t="shared" si="16"/>
        <v>3</v>
      </c>
      <c r="J211" s="175">
        <f t="shared" si="17"/>
        <v>0.1048951048951049</v>
      </c>
      <c r="K211" s="178">
        <f t="shared" si="11"/>
        <v>66.666666666666671</v>
      </c>
      <c r="L211" s="180"/>
      <c r="M211" s="234">
        <f t="shared" si="12"/>
        <v>5</v>
      </c>
      <c r="N211" s="234">
        <f t="shared" si="13"/>
        <v>3</v>
      </c>
      <c r="O211" s="152"/>
      <c r="P211" s="152"/>
      <c r="Q211" s="152"/>
      <c r="R211" s="152"/>
      <c r="S211" s="152"/>
    </row>
    <row r="212" spans="1:19" ht="32.25" customHeight="1" x14ac:dyDescent="0.25">
      <c r="A212" s="207">
        <v>18</v>
      </c>
      <c r="B212" s="233" t="s">
        <v>263</v>
      </c>
      <c r="C212" s="207">
        <f>J474</f>
        <v>42</v>
      </c>
      <c r="D212" s="207">
        <f>K474</f>
        <v>19</v>
      </c>
      <c r="E212" s="207">
        <f t="shared" si="14"/>
        <v>61</v>
      </c>
      <c r="F212" s="175">
        <f t="shared" si="15"/>
        <v>2.9960707269155207</v>
      </c>
      <c r="G212" s="207">
        <v>100</v>
      </c>
      <c r="H212" s="207">
        <v>24</v>
      </c>
      <c r="I212" s="207">
        <f t="shared" si="16"/>
        <v>124</v>
      </c>
      <c r="J212" s="175">
        <f t="shared" si="17"/>
        <v>4.3356643356643358</v>
      </c>
      <c r="K212" s="178" t="s">
        <v>489</v>
      </c>
      <c r="L212" s="180"/>
      <c r="M212" s="234">
        <f t="shared" si="12"/>
        <v>61</v>
      </c>
      <c r="N212" s="234">
        <f t="shared" si="13"/>
        <v>124</v>
      </c>
      <c r="O212" s="152"/>
      <c r="P212" s="152"/>
      <c r="Q212" s="152"/>
      <c r="R212" s="152"/>
      <c r="S212" s="152"/>
    </row>
    <row r="213" spans="1:19" x14ac:dyDescent="0.25">
      <c r="A213" s="207">
        <v>19</v>
      </c>
      <c r="B213" s="237" t="s">
        <v>264</v>
      </c>
      <c r="C213" s="207"/>
      <c r="D213" s="207">
        <f>K480</f>
        <v>1</v>
      </c>
      <c r="E213" s="207">
        <f t="shared" si="14"/>
        <v>1</v>
      </c>
      <c r="F213" s="175">
        <f t="shared" si="15"/>
        <v>4.9115913555992138E-2</v>
      </c>
      <c r="G213" s="207">
        <v>3</v>
      </c>
      <c r="H213" s="207">
        <v>4</v>
      </c>
      <c r="I213" s="207">
        <f t="shared" si="16"/>
        <v>7</v>
      </c>
      <c r="J213" s="175">
        <f t="shared" si="17"/>
        <v>0.24475524475524477</v>
      </c>
      <c r="K213" s="178">
        <f t="shared" si="11"/>
        <v>-85.714285714285708</v>
      </c>
      <c r="L213" s="180"/>
      <c r="M213" s="234">
        <f t="shared" si="12"/>
        <v>1</v>
      </c>
      <c r="N213" s="234">
        <f t="shared" si="13"/>
        <v>7</v>
      </c>
      <c r="O213" s="152"/>
      <c r="P213" s="152"/>
      <c r="Q213" s="152"/>
      <c r="R213" s="152"/>
      <c r="S213" s="152"/>
    </row>
    <row r="214" spans="1:19" ht="59.25" customHeight="1" x14ac:dyDescent="0.25">
      <c r="A214" s="207">
        <v>21</v>
      </c>
      <c r="B214" s="233" t="s">
        <v>265</v>
      </c>
      <c r="C214" s="207"/>
      <c r="D214" s="207">
        <f>K488</f>
        <v>1</v>
      </c>
      <c r="E214" s="207">
        <f t="shared" si="14"/>
        <v>1</v>
      </c>
      <c r="F214" s="175">
        <f t="shared" si="15"/>
        <v>4.9115913555992138E-2</v>
      </c>
      <c r="G214" s="207"/>
      <c r="H214" s="207">
        <v>1</v>
      </c>
      <c r="I214" s="207">
        <f t="shared" si="16"/>
        <v>1</v>
      </c>
      <c r="J214" s="175">
        <f t="shared" si="17"/>
        <v>3.4965034965034968E-2</v>
      </c>
      <c r="K214" s="178"/>
      <c r="L214" s="180"/>
      <c r="M214" s="234">
        <f t="shared" si="12"/>
        <v>1</v>
      </c>
      <c r="N214" s="234">
        <f t="shared" si="13"/>
        <v>1</v>
      </c>
      <c r="O214" s="152"/>
      <c r="P214" s="152"/>
      <c r="Q214" s="152"/>
      <c r="R214" s="152"/>
      <c r="S214" s="152"/>
    </row>
    <row r="215" spans="1:19" ht="47.25" customHeight="1" x14ac:dyDescent="0.25">
      <c r="A215" s="207">
        <v>22</v>
      </c>
      <c r="B215" s="235" t="s">
        <v>266</v>
      </c>
      <c r="C215" s="236">
        <f>J502</f>
        <v>57</v>
      </c>
      <c r="D215" s="236">
        <f>K502</f>
        <v>164</v>
      </c>
      <c r="E215" s="236">
        <f t="shared" si="14"/>
        <v>221</v>
      </c>
      <c r="F215" s="175">
        <f t="shared" si="15"/>
        <v>10.854616895874264</v>
      </c>
      <c r="G215" s="236">
        <v>43</v>
      </c>
      <c r="H215" s="236">
        <v>287</v>
      </c>
      <c r="I215" s="236">
        <f t="shared" si="16"/>
        <v>330</v>
      </c>
      <c r="J215" s="175">
        <f t="shared" si="17"/>
        <v>11.538461538461538</v>
      </c>
      <c r="K215" s="175">
        <f t="shared" si="11"/>
        <v>-33.030303030303031</v>
      </c>
      <c r="L215" s="180"/>
      <c r="M215" s="234">
        <f t="shared" si="12"/>
        <v>221</v>
      </c>
      <c r="N215" s="234">
        <f t="shared" si="13"/>
        <v>330</v>
      </c>
      <c r="O215" s="152"/>
      <c r="P215" s="152"/>
      <c r="Q215" s="152"/>
      <c r="R215" s="152"/>
      <c r="S215" s="152"/>
    </row>
    <row r="216" spans="1:19" x14ac:dyDescent="0.25">
      <c r="A216" s="207"/>
      <c r="B216" s="217" t="s">
        <v>19</v>
      </c>
      <c r="C216" s="207">
        <f>SUM(C195:C215)</f>
        <v>1037</v>
      </c>
      <c r="D216" s="207">
        <f>SUM(D195:D215)</f>
        <v>999</v>
      </c>
      <c r="E216" s="207">
        <f t="shared" si="14"/>
        <v>2036</v>
      </c>
      <c r="F216" s="175">
        <f t="shared" si="15"/>
        <v>100</v>
      </c>
      <c r="G216" s="207">
        <v>1650</v>
      </c>
      <c r="H216" s="207">
        <v>1210</v>
      </c>
      <c r="I216" s="207">
        <v>2860</v>
      </c>
      <c r="J216" s="175">
        <v>100</v>
      </c>
      <c r="K216" s="178">
        <v>-31.3</v>
      </c>
      <c r="L216" s="180"/>
      <c r="M216" s="152">
        <f>SUM(M195:M215)</f>
        <v>2036</v>
      </c>
      <c r="N216" s="234">
        <f t="shared" si="13"/>
        <v>2860</v>
      </c>
      <c r="O216" s="152"/>
      <c r="P216" s="152"/>
      <c r="Q216" s="152"/>
      <c r="R216" s="152"/>
      <c r="S216" s="152"/>
    </row>
    <row r="217" spans="1:19" x14ac:dyDescent="0.25">
      <c r="A217" s="240"/>
      <c r="B217" s="153"/>
      <c r="C217" s="241"/>
      <c r="D217" s="241"/>
      <c r="E217" s="241"/>
      <c r="F217" s="241"/>
      <c r="G217" s="153"/>
      <c r="H217" s="153"/>
      <c r="I217" s="153"/>
      <c r="J217" s="153"/>
      <c r="K217" s="153"/>
      <c r="L217" s="180"/>
      <c r="M217" s="152"/>
      <c r="N217" s="152"/>
      <c r="O217" s="152"/>
      <c r="P217" s="152"/>
      <c r="Q217" s="152"/>
      <c r="R217" s="152"/>
      <c r="S217" s="152"/>
    </row>
    <row r="218" spans="1:19" x14ac:dyDescent="0.25">
      <c r="A218" s="131" t="s">
        <v>267</v>
      </c>
      <c r="B218" s="13"/>
      <c r="C218" s="13"/>
      <c r="D218" s="13"/>
      <c r="E218" s="13"/>
      <c r="F218" s="13"/>
      <c r="G218" s="13"/>
      <c r="H218" s="13"/>
      <c r="I218" s="13"/>
      <c r="J218" s="13"/>
      <c r="K218" s="87"/>
    </row>
    <row r="219" spans="1:19" x14ac:dyDescent="0.25">
      <c r="A219" s="242" t="s">
        <v>268</v>
      </c>
      <c r="B219" s="242"/>
      <c r="C219" s="242"/>
      <c r="D219" s="242"/>
      <c r="E219" s="242"/>
      <c r="F219" s="242"/>
      <c r="G219" s="242"/>
      <c r="H219" s="242"/>
      <c r="I219" s="242"/>
      <c r="J219" s="242"/>
      <c r="K219" s="242"/>
    </row>
    <row r="220" spans="1:19" x14ac:dyDescent="0.25">
      <c r="A220" s="8"/>
      <c r="B220" s="243">
        <f>J231+K231</f>
        <v>22</v>
      </c>
      <c r="C220" s="244"/>
      <c r="D220" s="245" t="s">
        <v>332</v>
      </c>
      <c r="E220" s="245"/>
      <c r="F220" s="8"/>
      <c r="G220" s="246"/>
      <c r="H220" s="246"/>
      <c r="I220" s="246"/>
      <c r="J220" s="246"/>
      <c r="K220" s="246"/>
    </row>
    <row r="221" spans="1:19" x14ac:dyDescent="0.25">
      <c r="A221" s="247"/>
      <c r="B221" s="247"/>
      <c r="C221" s="247"/>
      <c r="D221" s="248"/>
      <c r="E221" s="248"/>
      <c r="F221" s="248"/>
      <c r="G221" s="248"/>
      <c r="H221" s="248"/>
      <c r="I221" s="248"/>
      <c r="J221" s="223" t="s">
        <v>270</v>
      </c>
      <c r="K221" s="224"/>
    </row>
    <row r="222" spans="1:19" ht="15" customHeight="1" x14ac:dyDescent="0.25">
      <c r="A222" s="169"/>
      <c r="B222" s="57" t="s">
        <v>271</v>
      </c>
      <c r="C222" s="58"/>
      <c r="D222" s="249"/>
      <c r="E222" s="249"/>
      <c r="F222" s="249"/>
      <c r="G222" s="249"/>
      <c r="H222" s="249"/>
      <c r="I222" s="93"/>
      <c r="J222" s="169" t="s">
        <v>178</v>
      </c>
      <c r="K222" s="169" t="s">
        <v>272</v>
      </c>
    </row>
    <row r="223" spans="1:19" x14ac:dyDescent="0.25">
      <c r="A223" s="68">
        <v>1215</v>
      </c>
      <c r="B223" s="105" t="s">
        <v>273</v>
      </c>
      <c r="C223" s="250"/>
      <c r="D223" s="250"/>
      <c r="E223" s="250"/>
      <c r="F223" s="250"/>
      <c r="G223" s="250"/>
      <c r="H223" s="250"/>
      <c r="I223" s="107"/>
      <c r="J223" s="68">
        <f>'[1]9 мес.'!J247+'[1]4 кв'!J232</f>
        <v>2</v>
      </c>
      <c r="K223" s="68">
        <f>'[1]9 мес.'!K247+'[1]4 кв'!K232</f>
        <v>1</v>
      </c>
    </row>
    <row r="224" spans="1:19" x14ac:dyDescent="0.25">
      <c r="A224" s="68">
        <v>1216</v>
      </c>
      <c r="B224" s="105" t="s">
        <v>274</v>
      </c>
      <c r="C224" s="106"/>
      <c r="D224" s="106"/>
      <c r="E224" s="106"/>
      <c r="F224" s="106"/>
      <c r="G224" s="106"/>
      <c r="H224" s="106"/>
      <c r="I224" s="107"/>
      <c r="J224" s="68">
        <f>'[1]9 мес.'!J248+'[1]4 кв'!J233</f>
        <v>1</v>
      </c>
      <c r="K224" s="68"/>
    </row>
    <row r="225" spans="1:19" ht="18.75" customHeight="1" x14ac:dyDescent="0.25">
      <c r="A225" s="68">
        <v>1219</v>
      </c>
      <c r="B225" s="70" t="s">
        <v>275</v>
      </c>
      <c r="C225" s="71"/>
      <c r="D225" s="71"/>
      <c r="E225" s="71"/>
      <c r="F225" s="71"/>
      <c r="G225" s="71"/>
      <c r="H225" s="71"/>
      <c r="I225" s="251"/>
      <c r="J225" s="68">
        <f>'[1]9 мес.'!J250+'[1]4 кв'!J235</f>
        <v>2</v>
      </c>
      <c r="K225" s="68">
        <f>'[1]9 мес.'!K250+'[1]4 кв'!K235</f>
        <v>4</v>
      </c>
    </row>
    <row r="226" spans="1:19" ht="18.75" customHeight="1" x14ac:dyDescent="0.25">
      <c r="A226" s="68">
        <v>1221</v>
      </c>
      <c r="B226" s="70" t="s">
        <v>276</v>
      </c>
      <c r="C226" s="71"/>
      <c r="D226" s="71"/>
      <c r="E226" s="71"/>
      <c r="F226" s="71"/>
      <c r="G226" s="71"/>
      <c r="H226" s="71"/>
      <c r="I226" s="251"/>
      <c r="J226" s="68">
        <f>'[1]9 мес.'!J251+'[1]4 кв'!J236</f>
        <v>1</v>
      </c>
      <c r="K226" s="68">
        <f>'[1]9 мес.'!K251+'[1]4 кв'!K236</f>
        <v>3</v>
      </c>
      <c r="L226" s="152"/>
      <c r="M226" s="152"/>
      <c r="N226" s="152"/>
      <c r="O226" s="152"/>
      <c r="P226" s="152"/>
      <c r="Q226" s="152"/>
      <c r="R226" s="152"/>
      <c r="S226" s="152"/>
    </row>
    <row r="227" spans="1:19" ht="18.75" customHeight="1" x14ac:dyDescent="0.25">
      <c r="A227" s="68">
        <v>1320</v>
      </c>
      <c r="B227" s="70" t="s">
        <v>277</v>
      </c>
      <c r="C227" s="252"/>
      <c r="D227" s="252"/>
      <c r="E227" s="252"/>
      <c r="F227" s="252"/>
      <c r="G227" s="252"/>
      <c r="H227" s="252"/>
      <c r="I227" s="251"/>
      <c r="J227" s="68"/>
      <c r="K227" s="68">
        <f>'[1]9 мес.'!K253+'[1]4 кв'!K238</f>
        <v>1</v>
      </c>
      <c r="L227" s="152"/>
      <c r="M227" s="152"/>
      <c r="N227" s="152"/>
      <c r="O227" s="152"/>
      <c r="P227" s="152"/>
      <c r="Q227" s="152"/>
      <c r="R227" s="152"/>
      <c r="S227" s="152"/>
    </row>
    <row r="228" spans="1:19" ht="18.75" customHeight="1" x14ac:dyDescent="0.25">
      <c r="A228" s="68">
        <v>1323</v>
      </c>
      <c r="B228" s="70" t="s">
        <v>278</v>
      </c>
      <c r="C228" s="71"/>
      <c r="D228" s="71"/>
      <c r="E228" s="71"/>
      <c r="F228" s="71"/>
      <c r="G228" s="71"/>
      <c r="H228" s="71"/>
      <c r="I228" s="251"/>
      <c r="J228" s="68">
        <f>'[1]9 мес.'!J255+'[1]4 кв'!J240</f>
        <v>1</v>
      </c>
      <c r="K228" s="68">
        <f>'[1]9 мес.'!K255+'[1]4 кв'!K240</f>
        <v>1</v>
      </c>
      <c r="L228" s="152"/>
      <c r="M228" s="152"/>
      <c r="N228" s="152"/>
      <c r="O228" s="152"/>
      <c r="P228" s="152"/>
      <c r="Q228" s="152"/>
      <c r="R228" s="152"/>
      <c r="S228" s="152"/>
    </row>
    <row r="229" spans="1:19" x14ac:dyDescent="0.25">
      <c r="A229" s="68">
        <v>1325</v>
      </c>
      <c r="B229" s="70" t="s">
        <v>279</v>
      </c>
      <c r="C229" s="253"/>
      <c r="D229" s="254"/>
      <c r="E229" s="254"/>
      <c r="F229" s="254"/>
      <c r="G229" s="254"/>
      <c r="H229" s="254"/>
      <c r="I229" s="103"/>
      <c r="J229" s="68">
        <f>'[1]9 мес.'!J256+'[1]4 кв'!J241</f>
        <v>3</v>
      </c>
      <c r="K229" s="68">
        <f>'[1]9 мес.'!K256+'[1]4 кв'!K241</f>
        <v>1</v>
      </c>
      <c r="L229" s="152"/>
      <c r="M229" s="152"/>
      <c r="N229" s="152"/>
      <c r="O229" s="152"/>
      <c r="P229" s="152"/>
      <c r="Q229" s="152"/>
      <c r="R229" s="152"/>
      <c r="S229" s="152"/>
    </row>
    <row r="230" spans="1:19" x14ac:dyDescent="0.25">
      <c r="A230" s="68">
        <v>1428</v>
      </c>
      <c r="B230" s="70" t="s">
        <v>280</v>
      </c>
      <c r="C230" s="253"/>
      <c r="D230" s="254"/>
      <c r="E230" s="254"/>
      <c r="F230" s="254"/>
      <c r="G230" s="254"/>
      <c r="H230" s="254"/>
      <c r="I230" s="103"/>
      <c r="J230" s="68"/>
      <c r="K230" s="68">
        <f>'[1]9 мес.'!K257+'[1]4 кв'!K242</f>
        <v>1</v>
      </c>
      <c r="L230" s="152"/>
      <c r="M230" s="152"/>
      <c r="N230" s="152"/>
      <c r="O230" s="152"/>
      <c r="P230" s="152"/>
      <c r="Q230" s="152"/>
      <c r="R230" s="152"/>
      <c r="S230" s="152"/>
    </row>
    <row r="231" spans="1:19" x14ac:dyDescent="0.25">
      <c r="A231" s="68"/>
      <c r="B231" s="215" t="s">
        <v>19</v>
      </c>
      <c r="C231" s="255"/>
      <c r="D231" s="254"/>
      <c r="E231" s="254"/>
      <c r="F231" s="254"/>
      <c r="G231" s="254"/>
      <c r="H231" s="254"/>
      <c r="I231" s="103"/>
      <c r="J231" s="68">
        <f>SUM(J223:J230)</f>
        <v>10</v>
      </c>
      <c r="K231" s="68">
        <f>SUM(K223:K230)</f>
        <v>12</v>
      </c>
      <c r="L231" s="152"/>
      <c r="M231" s="152"/>
      <c r="N231" s="152"/>
      <c r="O231" s="152"/>
      <c r="P231" s="152"/>
      <c r="Q231" s="152"/>
      <c r="R231" s="152"/>
      <c r="S231" s="152"/>
    </row>
    <row r="232" spans="1:19" x14ac:dyDescent="0.25">
      <c r="A232" s="154"/>
      <c r="B232" s="154"/>
      <c r="C232" s="154"/>
      <c r="D232" s="154"/>
      <c r="E232" s="154"/>
      <c r="F232" s="154"/>
      <c r="G232" s="154"/>
      <c r="H232" s="154"/>
      <c r="I232" s="154"/>
      <c r="J232" s="154"/>
      <c r="K232" s="154"/>
      <c r="L232" s="152"/>
      <c r="M232" s="152"/>
      <c r="N232" s="152"/>
      <c r="O232" s="152"/>
      <c r="P232" s="152"/>
      <c r="Q232" s="152"/>
      <c r="R232" s="152"/>
      <c r="S232" s="152"/>
    </row>
    <row r="233" spans="1:19" x14ac:dyDescent="0.25">
      <c r="A233" s="242" t="s">
        <v>281</v>
      </c>
      <c r="B233" s="242"/>
      <c r="C233" s="242"/>
      <c r="D233" s="242"/>
      <c r="E233" s="242"/>
      <c r="F233" s="242"/>
      <c r="G233" s="242"/>
      <c r="H233" s="242"/>
      <c r="I233" s="242"/>
      <c r="J233" s="242"/>
      <c r="K233" s="242"/>
      <c r="L233" s="152"/>
      <c r="M233" s="152"/>
      <c r="N233" s="152"/>
      <c r="O233" s="152"/>
      <c r="P233" s="152"/>
      <c r="Q233" s="152"/>
      <c r="R233" s="152"/>
      <c r="S233" s="152"/>
    </row>
    <row r="234" spans="1:19" x14ac:dyDescent="0.25">
      <c r="A234" s="8"/>
      <c r="B234" s="243">
        <f>J248+K248</f>
        <v>56</v>
      </c>
      <c r="C234" s="244"/>
      <c r="D234" s="245" t="s">
        <v>269</v>
      </c>
      <c r="E234" s="245"/>
      <c r="F234" s="8"/>
      <c r="G234" s="8"/>
      <c r="H234" s="8"/>
      <c r="I234" s="8"/>
      <c r="J234" s="8"/>
      <c r="K234" s="8"/>
      <c r="L234" s="152"/>
      <c r="M234" s="152"/>
      <c r="N234" s="152"/>
      <c r="O234" s="152"/>
      <c r="P234" s="152"/>
      <c r="Q234" s="152"/>
      <c r="R234" s="152"/>
      <c r="S234" s="152"/>
    </row>
    <row r="235" spans="1:19" x14ac:dyDescent="0.2">
      <c r="A235" s="186"/>
      <c r="B235" s="247"/>
      <c r="C235" s="247"/>
      <c r="D235" s="247"/>
      <c r="E235" s="247"/>
      <c r="F235" s="256"/>
      <c r="G235" s="247"/>
      <c r="H235" s="247"/>
      <c r="I235" s="247"/>
      <c r="J235" s="257" t="s">
        <v>282</v>
      </c>
      <c r="K235" s="257"/>
      <c r="L235" s="152"/>
      <c r="M235" s="152"/>
      <c r="N235" s="152"/>
      <c r="O235" s="152"/>
      <c r="P235" s="152"/>
      <c r="Q235" s="152"/>
      <c r="R235" s="152"/>
      <c r="S235" s="152"/>
    </row>
    <row r="236" spans="1:19" ht="18" customHeight="1" x14ac:dyDescent="0.25">
      <c r="A236" s="169"/>
      <c r="B236" s="57" t="s">
        <v>271</v>
      </c>
      <c r="C236" s="258"/>
      <c r="D236" s="259"/>
      <c r="E236" s="259"/>
      <c r="F236" s="259"/>
      <c r="G236" s="259"/>
      <c r="H236" s="259"/>
      <c r="I236" s="103"/>
      <c r="J236" s="169" t="s">
        <v>178</v>
      </c>
      <c r="K236" s="169" t="s">
        <v>272</v>
      </c>
      <c r="L236" s="152"/>
      <c r="M236" s="152"/>
      <c r="N236" s="152"/>
      <c r="O236" s="152"/>
      <c r="P236" s="152"/>
      <c r="Q236" s="152"/>
      <c r="R236" s="152"/>
      <c r="S236" s="152"/>
    </row>
    <row r="237" spans="1:19" ht="45.75" customHeight="1" x14ac:dyDescent="0.25">
      <c r="A237" s="68">
        <v>2001</v>
      </c>
      <c r="B237" s="105" t="s">
        <v>283</v>
      </c>
      <c r="C237" s="260"/>
      <c r="D237" s="102"/>
      <c r="E237" s="102"/>
      <c r="F237" s="102"/>
      <c r="G237" s="102"/>
      <c r="H237" s="102"/>
      <c r="I237" s="103"/>
      <c r="J237" s="68">
        <f>'[1]9 мес.'!J266+'[1]4 кв'!J251</f>
        <v>4</v>
      </c>
      <c r="K237" s="68">
        <f>'[1]9 мес.'!K266+'[1]4 кв'!K251</f>
        <v>5</v>
      </c>
      <c r="L237" s="152"/>
      <c r="M237" s="152"/>
      <c r="N237" s="152"/>
      <c r="O237" s="152"/>
      <c r="P237" s="152"/>
      <c r="Q237" s="152"/>
      <c r="R237" s="152"/>
      <c r="S237" s="152"/>
    </row>
    <row r="238" spans="1:19" ht="31.5" customHeight="1" x14ac:dyDescent="0.25">
      <c r="A238" s="68">
        <v>2002</v>
      </c>
      <c r="B238" s="105" t="s">
        <v>284</v>
      </c>
      <c r="C238" s="250"/>
      <c r="D238" s="250"/>
      <c r="E238" s="250"/>
      <c r="F238" s="250"/>
      <c r="G238" s="250"/>
      <c r="H238" s="250"/>
      <c r="I238" s="107"/>
      <c r="J238" s="68">
        <f>'[1]9 мес.'!J267+'[1]4 кв'!J252</f>
        <v>1</v>
      </c>
      <c r="K238" s="68">
        <f>'[1]9 мес.'!K267+'[1]4 кв'!K252</f>
        <v>1</v>
      </c>
      <c r="L238" s="152"/>
      <c r="M238" s="152"/>
      <c r="N238" s="152"/>
      <c r="O238" s="152"/>
      <c r="P238" s="152"/>
      <c r="Q238" s="152"/>
      <c r="R238" s="152"/>
      <c r="S238" s="152"/>
    </row>
    <row r="239" spans="1:19" ht="18.75" customHeight="1" x14ac:dyDescent="0.25">
      <c r="A239" s="68">
        <v>2003</v>
      </c>
      <c r="B239" s="105" t="s">
        <v>285</v>
      </c>
      <c r="C239" s="250"/>
      <c r="D239" s="250"/>
      <c r="E239" s="250"/>
      <c r="F239" s="250"/>
      <c r="G239" s="250"/>
      <c r="H239" s="250"/>
      <c r="I239" s="107"/>
      <c r="J239" s="68">
        <f>'[1]9 мес.'!J268+'[1]4 кв'!J253</f>
        <v>2</v>
      </c>
      <c r="K239" s="68">
        <f>'[1]9 мес.'!K268+'[1]4 кв'!K253</f>
        <v>1</v>
      </c>
      <c r="L239" s="152"/>
      <c r="M239" s="152"/>
      <c r="N239" s="152"/>
      <c r="O239" s="152"/>
      <c r="P239" s="152"/>
      <c r="Q239" s="152"/>
      <c r="R239" s="152"/>
      <c r="S239" s="152"/>
    </row>
    <row r="240" spans="1:19" x14ac:dyDescent="0.25">
      <c r="A240" s="68">
        <v>2004</v>
      </c>
      <c r="B240" s="105" t="s">
        <v>286</v>
      </c>
      <c r="C240" s="260"/>
      <c r="D240" s="102"/>
      <c r="E240" s="102"/>
      <c r="F240" s="102"/>
      <c r="G240" s="102"/>
      <c r="H240" s="102"/>
      <c r="I240" s="103"/>
      <c r="J240" s="68">
        <f>'[1]9 мес.'!J269+'[1]4 кв'!J254</f>
        <v>3</v>
      </c>
      <c r="K240" s="68">
        <f>'[1]9 мес.'!K269+'[1]4 кв'!K254</f>
        <v>2</v>
      </c>
      <c r="L240" s="152"/>
      <c r="M240" s="152"/>
      <c r="N240" s="152"/>
      <c r="O240" s="152"/>
      <c r="P240" s="152"/>
      <c r="Q240" s="152"/>
      <c r="R240" s="152"/>
      <c r="S240" s="152"/>
    </row>
    <row r="241" spans="1:19" x14ac:dyDescent="0.25">
      <c r="A241" s="68">
        <v>2005</v>
      </c>
      <c r="B241" s="105" t="s">
        <v>287</v>
      </c>
      <c r="C241" s="260"/>
      <c r="D241" s="102"/>
      <c r="E241" s="102"/>
      <c r="F241" s="102"/>
      <c r="G241" s="102"/>
      <c r="H241" s="102"/>
      <c r="I241" s="103"/>
      <c r="J241" s="68">
        <f>'[1]9 мес.'!J270+'[1]4 кв'!J255</f>
        <v>10</v>
      </c>
      <c r="K241" s="68">
        <f>'[1]9 мес.'!K270+'[1]4 кв'!K255</f>
        <v>3</v>
      </c>
      <c r="L241" s="152"/>
      <c r="M241" s="152"/>
      <c r="N241" s="152"/>
      <c r="O241" s="152"/>
      <c r="P241" s="152"/>
      <c r="Q241" s="152"/>
      <c r="R241" s="152"/>
      <c r="S241" s="152"/>
    </row>
    <row r="242" spans="1:19" x14ac:dyDescent="0.25">
      <c r="A242" s="68">
        <v>2006</v>
      </c>
      <c r="B242" s="105" t="s">
        <v>288</v>
      </c>
      <c r="C242" s="102"/>
      <c r="D242" s="102"/>
      <c r="E242" s="102"/>
      <c r="F242" s="102"/>
      <c r="G242" s="102"/>
      <c r="H242" s="102"/>
      <c r="I242" s="103"/>
      <c r="J242" s="68">
        <f>'[1]9 мес.'!J271+'[1]4 кв'!J256</f>
        <v>8</v>
      </c>
      <c r="K242" s="68">
        <f>'[1]9 мес.'!K271+'[1]4 кв'!K256</f>
        <v>2</v>
      </c>
      <c r="L242" s="152"/>
      <c r="M242" s="152"/>
      <c r="N242" s="152"/>
      <c r="O242" s="152"/>
      <c r="P242" s="152"/>
      <c r="Q242" s="152"/>
      <c r="R242" s="152"/>
      <c r="S242" s="152"/>
    </row>
    <row r="243" spans="1:19" x14ac:dyDescent="0.25">
      <c r="A243" s="68">
        <v>2007</v>
      </c>
      <c r="B243" s="105" t="s">
        <v>289</v>
      </c>
      <c r="C243" s="260"/>
      <c r="D243" s="102"/>
      <c r="E243" s="102"/>
      <c r="F243" s="102"/>
      <c r="G243" s="102"/>
      <c r="H243" s="102"/>
      <c r="I243" s="103"/>
      <c r="J243" s="68">
        <f>'[1]9 мес.'!J272+'[1]4 кв'!J257</f>
        <v>2</v>
      </c>
      <c r="K243" s="68"/>
      <c r="L243" s="152"/>
      <c r="M243" s="152"/>
      <c r="N243" s="152"/>
      <c r="O243" s="152"/>
      <c r="P243" s="152"/>
      <c r="Q243" s="152"/>
      <c r="R243" s="152"/>
      <c r="S243" s="152"/>
    </row>
    <row r="244" spans="1:19" ht="27" customHeight="1" x14ac:dyDescent="0.25">
      <c r="A244" s="68">
        <v>2008</v>
      </c>
      <c r="B244" s="105" t="s">
        <v>290</v>
      </c>
      <c r="C244" s="250"/>
      <c r="D244" s="250"/>
      <c r="E244" s="250"/>
      <c r="F244" s="250"/>
      <c r="G244" s="250"/>
      <c r="H244" s="250"/>
      <c r="I244" s="107"/>
      <c r="J244" s="68">
        <f>'[1]9 мес.'!J273+'[1]4 кв'!J258</f>
        <v>3</v>
      </c>
      <c r="K244" s="68">
        <f>'[1]9 мес.'!K273+'[1]4 кв'!K258</f>
        <v>2</v>
      </c>
      <c r="L244" s="152"/>
      <c r="M244" s="152"/>
      <c r="N244" s="152"/>
      <c r="O244" s="152"/>
      <c r="P244" s="152"/>
      <c r="Q244" s="152"/>
      <c r="R244" s="152"/>
      <c r="S244" s="152"/>
    </row>
    <row r="245" spans="1:19" x14ac:dyDescent="0.25">
      <c r="A245" s="68">
        <v>2010</v>
      </c>
      <c r="B245" s="105" t="s">
        <v>291</v>
      </c>
      <c r="C245" s="250"/>
      <c r="D245" s="250"/>
      <c r="E245" s="250"/>
      <c r="F245" s="250"/>
      <c r="G245" s="250"/>
      <c r="H245" s="250"/>
      <c r="I245" s="107"/>
      <c r="J245" s="68">
        <f>'[1]9 мес.'!J274+'[1]4 кв'!J259</f>
        <v>1</v>
      </c>
      <c r="K245" s="68">
        <f>'[1]9 мес.'!K274+'[1]4 кв'!K259</f>
        <v>1</v>
      </c>
      <c r="L245" s="152"/>
      <c r="M245" s="152"/>
      <c r="N245" s="152"/>
      <c r="O245" s="152"/>
      <c r="P245" s="152"/>
      <c r="Q245" s="152"/>
      <c r="R245" s="152"/>
      <c r="S245" s="152"/>
    </row>
    <row r="246" spans="1:19" ht="18.75" customHeight="1" x14ac:dyDescent="0.25">
      <c r="A246" s="68">
        <v>2011</v>
      </c>
      <c r="B246" s="105" t="s">
        <v>292</v>
      </c>
      <c r="C246" s="250"/>
      <c r="D246" s="250"/>
      <c r="E246" s="250"/>
      <c r="F246" s="250"/>
      <c r="G246" s="250"/>
      <c r="H246" s="250"/>
      <c r="I246" s="107"/>
      <c r="J246" s="68">
        <f>'[1]9 мес.'!J275+'[1]4 кв'!J260</f>
        <v>2</v>
      </c>
      <c r="K246" s="68">
        <f>'[1]9 мес.'!K275+'[1]4 кв'!K260</f>
        <v>2</v>
      </c>
      <c r="L246" s="152"/>
      <c r="M246" s="152"/>
      <c r="N246" s="152"/>
      <c r="O246" s="152"/>
      <c r="P246" s="152"/>
      <c r="Q246" s="152"/>
      <c r="R246" s="152"/>
      <c r="S246" s="152"/>
    </row>
    <row r="247" spans="1:19" ht="18.75" customHeight="1" x14ac:dyDescent="0.25">
      <c r="A247" s="68">
        <v>2012</v>
      </c>
      <c r="B247" s="105" t="s">
        <v>293</v>
      </c>
      <c r="C247" s="250"/>
      <c r="D247" s="250"/>
      <c r="E247" s="250"/>
      <c r="F247" s="250"/>
      <c r="G247" s="250"/>
      <c r="H247" s="250"/>
      <c r="I247" s="107"/>
      <c r="J247" s="68"/>
      <c r="K247" s="68">
        <f>'[1]9 мес.'!K276+'[1]4 кв'!K261</f>
        <v>1</v>
      </c>
      <c r="L247" s="152"/>
      <c r="M247" s="152"/>
      <c r="N247" s="152"/>
      <c r="O247" s="152"/>
      <c r="P247" s="152"/>
      <c r="Q247" s="152"/>
      <c r="R247" s="152"/>
      <c r="S247" s="152"/>
    </row>
    <row r="248" spans="1:19" x14ac:dyDescent="0.25">
      <c r="A248" s="68"/>
      <c r="B248" s="215" t="s">
        <v>19</v>
      </c>
      <c r="C248" s="255"/>
      <c r="D248" s="102"/>
      <c r="E248" s="102"/>
      <c r="F248" s="102"/>
      <c r="G248" s="102"/>
      <c r="H248" s="102"/>
      <c r="I248" s="103"/>
      <c r="J248" s="68">
        <f>SUM(J237:J247)</f>
        <v>36</v>
      </c>
      <c r="K248" s="68">
        <f>SUM(K237:K247)</f>
        <v>20</v>
      </c>
      <c r="L248" s="152"/>
      <c r="M248" s="152"/>
      <c r="N248" s="152"/>
      <c r="O248" s="152"/>
      <c r="P248" s="152"/>
      <c r="Q248" s="152"/>
      <c r="R248" s="152"/>
      <c r="S248" s="152"/>
    </row>
    <row r="249" spans="1:19" x14ac:dyDescent="0.25">
      <c r="A249" s="154"/>
      <c r="B249" s="154"/>
      <c r="C249" s="154"/>
      <c r="D249" s="154"/>
      <c r="E249" s="154"/>
      <c r="F249" s="154"/>
      <c r="G249" s="154"/>
      <c r="H249" s="154"/>
      <c r="I249" s="154"/>
      <c r="J249" s="154"/>
      <c r="K249" s="154"/>
      <c r="L249" s="152"/>
      <c r="M249" s="152"/>
      <c r="N249" s="152"/>
      <c r="O249" s="152"/>
      <c r="P249" s="152"/>
      <c r="Q249" s="152"/>
      <c r="R249" s="152"/>
      <c r="S249" s="152"/>
    </row>
    <row r="250" spans="1:19" x14ac:dyDescent="0.25">
      <c r="A250" s="242" t="s">
        <v>294</v>
      </c>
      <c r="B250" s="242"/>
      <c r="C250" s="242"/>
      <c r="D250" s="242"/>
      <c r="E250" s="242"/>
      <c r="F250" s="242"/>
      <c r="G250" s="242"/>
      <c r="H250" s="242"/>
      <c r="I250" s="242"/>
      <c r="J250" s="242"/>
      <c r="K250" s="242"/>
      <c r="L250" s="152"/>
      <c r="M250" s="152"/>
      <c r="N250" s="152"/>
      <c r="O250" s="152"/>
      <c r="P250" s="152"/>
      <c r="Q250" s="152"/>
      <c r="R250" s="152"/>
      <c r="S250" s="152"/>
    </row>
    <row r="251" spans="1:19" ht="15.75" customHeight="1" x14ac:dyDescent="0.25">
      <c r="A251" s="8"/>
      <c r="B251" s="158">
        <f>J258+K258</f>
        <v>14</v>
      </c>
      <c r="C251" s="13"/>
      <c r="D251" s="245" t="s">
        <v>269</v>
      </c>
      <c r="E251" s="245"/>
      <c r="F251" s="8"/>
      <c r="G251" s="8"/>
      <c r="H251" s="8"/>
      <c r="I251" s="8"/>
      <c r="J251" s="8"/>
      <c r="K251" s="8"/>
      <c r="L251" s="152"/>
      <c r="M251" s="152"/>
      <c r="N251" s="152"/>
      <c r="O251" s="152"/>
      <c r="P251" s="152"/>
      <c r="Q251" s="152"/>
      <c r="R251" s="152"/>
      <c r="S251" s="152"/>
    </row>
    <row r="252" spans="1:19" ht="12.75" customHeight="1" x14ac:dyDescent="0.25">
      <c r="A252" s="154"/>
      <c r="B252" s="264"/>
      <c r="C252" s="264"/>
      <c r="D252" s="154"/>
      <c r="E252" s="154"/>
      <c r="F252" s="154"/>
      <c r="G252" s="154"/>
      <c r="H252" s="154"/>
      <c r="I252" s="154"/>
      <c r="J252" s="160" t="s">
        <v>295</v>
      </c>
      <c r="K252" s="161"/>
      <c r="L252" s="152"/>
      <c r="M252" s="152"/>
      <c r="N252" s="152"/>
      <c r="O252" s="152"/>
      <c r="P252" s="152"/>
      <c r="Q252" s="152"/>
      <c r="R252" s="152"/>
      <c r="S252" s="152"/>
    </row>
    <row r="253" spans="1:19" ht="15.75" customHeight="1" x14ac:dyDescent="0.25">
      <c r="A253" s="169"/>
      <c r="B253" s="57" t="s">
        <v>271</v>
      </c>
      <c r="C253" s="258"/>
      <c r="D253" s="265"/>
      <c r="E253" s="265"/>
      <c r="F253" s="265"/>
      <c r="G253" s="265"/>
      <c r="H253" s="265"/>
      <c r="I253" s="266"/>
      <c r="J253" s="169" t="s">
        <v>178</v>
      </c>
      <c r="K253" s="169" t="s">
        <v>272</v>
      </c>
      <c r="L253" s="152"/>
      <c r="M253" s="152"/>
      <c r="N253" s="152"/>
      <c r="O253" s="152"/>
      <c r="P253" s="152"/>
      <c r="Q253" s="152"/>
      <c r="R253" s="152"/>
      <c r="S253" s="152"/>
    </row>
    <row r="254" spans="1:19" ht="18.75" customHeight="1" x14ac:dyDescent="0.25">
      <c r="A254" s="68">
        <v>3002</v>
      </c>
      <c r="B254" s="105" t="s">
        <v>296</v>
      </c>
      <c r="C254" s="106"/>
      <c r="D254" s="106"/>
      <c r="E254" s="106"/>
      <c r="F254" s="106"/>
      <c r="G254" s="106"/>
      <c r="H254" s="106"/>
      <c r="I254" s="107"/>
      <c r="J254" s="68"/>
      <c r="K254" s="68">
        <f>'[1]9 мес.'!K285+'[1]4 кв'!K270</f>
        <v>1</v>
      </c>
      <c r="L254" s="152"/>
      <c r="M254" s="152"/>
      <c r="N254" s="152"/>
      <c r="O254" s="152"/>
      <c r="P254" s="152"/>
      <c r="Q254" s="152"/>
      <c r="R254" s="152"/>
      <c r="S254" s="152"/>
    </row>
    <row r="255" spans="1:19" ht="26.25" customHeight="1" x14ac:dyDescent="0.25">
      <c r="A255" s="68">
        <v>3005</v>
      </c>
      <c r="B255" s="105" t="s">
        <v>297</v>
      </c>
      <c r="C255" s="250"/>
      <c r="D255" s="250"/>
      <c r="E255" s="250"/>
      <c r="F255" s="250"/>
      <c r="G255" s="250"/>
      <c r="H255" s="250"/>
      <c r="I255" s="107"/>
      <c r="J255" s="68">
        <f>'[1]9 мес.'!J287+'[1]4 кв'!J272</f>
        <v>1</v>
      </c>
      <c r="K255" s="68">
        <f>'[1]9 мес.'!K287+'[1]4 кв'!K272</f>
        <v>1</v>
      </c>
      <c r="L255" s="152"/>
      <c r="M255" s="152"/>
      <c r="N255" s="152"/>
      <c r="O255" s="152"/>
      <c r="P255" s="152"/>
      <c r="Q255" s="152"/>
      <c r="R255" s="152"/>
      <c r="S255" s="152"/>
    </row>
    <row r="256" spans="1:19" x14ac:dyDescent="0.25">
      <c r="A256" s="68">
        <v>3012</v>
      </c>
      <c r="B256" s="147" t="s">
        <v>298</v>
      </c>
      <c r="C256" s="267"/>
      <c r="D256" s="102"/>
      <c r="E256" s="102"/>
      <c r="F256" s="102"/>
      <c r="G256" s="102"/>
      <c r="H256" s="102"/>
      <c r="I256" s="103"/>
      <c r="J256" s="68">
        <f>'[1]9 мес.'!J290+'[1]4 кв'!J275</f>
        <v>2</v>
      </c>
      <c r="K256" s="68">
        <f>'[1]9 мес.'!K290+'[1]4 кв'!K275</f>
        <v>1</v>
      </c>
      <c r="L256" s="152"/>
      <c r="M256" s="152"/>
      <c r="N256" s="152"/>
      <c r="O256" s="152"/>
      <c r="P256" s="152"/>
      <c r="Q256" s="152"/>
      <c r="R256" s="152"/>
      <c r="S256" s="152"/>
    </row>
    <row r="257" spans="1:19" x14ac:dyDescent="0.25">
      <c r="A257" s="68">
        <v>3014</v>
      </c>
      <c r="B257" s="147" t="s">
        <v>299</v>
      </c>
      <c r="C257" s="267"/>
      <c r="D257" s="102"/>
      <c r="E257" s="102"/>
      <c r="F257" s="102"/>
      <c r="G257" s="102"/>
      <c r="H257" s="102"/>
      <c r="I257" s="103"/>
      <c r="J257" s="68">
        <f>'[1]9 мес.'!J291+'[1]4 кв'!J276</f>
        <v>7</v>
      </c>
      <c r="K257" s="68">
        <f>'[1]9 мес.'!K291+'[1]4 кв'!K276</f>
        <v>1</v>
      </c>
      <c r="L257" s="152"/>
      <c r="M257" s="152"/>
      <c r="N257" s="152"/>
      <c r="O257" s="152"/>
      <c r="P257" s="152"/>
      <c r="Q257" s="152"/>
      <c r="R257" s="152"/>
      <c r="S257" s="152"/>
    </row>
    <row r="258" spans="1:19" x14ac:dyDescent="0.25">
      <c r="A258" s="268"/>
      <c r="B258" s="215" t="s">
        <v>19</v>
      </c>
      <c r="C258" s="255"/>
      <c r="D258" s="102"/>
      <c r="E258" s="102"/>
      <c r="F258" s="102"/>
      <c r="G258" s="102"/>
      <c r="H258" s="102"/>
      <c r="I258" s="103"/>
      <c r="J258" s="68">
        <f>SUM(J254:J257)</f>
        <v>10</v>
      </c>
      <c r="K258" s="68">
        <f>SUM(K254:K257)</f>
        <v>4</v>
      </c>
      <c r="L258" s="152"/>
      <c r="M258" s="152"/>
      <c r="N258" s="152"/>
      <c r="O258" s="152"/>
      <c r="P258" s="152"/>
      <c r="Q258" s="152"/>
      <c r="R258" s="152"/>
      <c r="S258" s="152"/>
    </row>
    <row r="259" spans="1:19" ht="12" customHeight="1" x14ac:dyDescent="0.25">
      <c r="A259" s="8"/>
      <c r="B259" s="269"/>
      <c r="C259" s="269"/>
      <c r="D259" s="8"/>
      <c r="E259" s="8"/>
      <c r="F259" s="8"/>
      <c r="G259" s="8"/>
      <c r="H259" s="8"/>
      <c r="I259" s="8"/>
      <c r="J259" s="8"/>
      <c r="K259" s="8"/>
      <c r="L259" s="152"/>
      <c r="M259" s="152"/>
      <c r="N259" s="152"/>
      <c r="O259" s="152"/>
      <c r="P259" s="152"/>
      <c r="Q259" s="152"/>
      <c r="R259" s="152"/>
      <c r="S259" s="152"/>
    </row>
    <row r="260" spans="1:19" x14ac:dyDescent="0.25">
      <c r="A260" s="242" t="s">
        <v>300</v>
      </c>
      <c r="B260" s="242"/>
      <c r="C260" s="242"/>
      <c r="D260" s="242"/>
      <c r="E260" s="242"/>
      <c r="F260" s="242"/>
      <c r="G260" s="242"/>
      <c r="H260" s="242"/>
      <c r="I260" s="242"/>
      <c r="J260" s="242"/>
      <c r="K260" s="242"/>
      <c r="L260" s="152"/>
      <c r="M260" s="152"/>
      <c r="N260" s="152"/>
      <c r="O260" s="152"/>
      <c r="P260" s="152"/>
      <c r="Q260" s="152"/>
      <c r="R260" s="152"/>
      <c r="S260" s="152"/>
    </row>
    <row r="261" spans="1:19" ht="16.5" customHeight="1" x14ac:dyDescent="0.25">
      <c r="A261" s="8"/>
      <c r="B261" s="243">
        <f>J270+K270</f>
        <v>37</v>
      </c>
      <c r="C261" s="244"/>
      <c r="D261" s="245" t="s">
        <v>269</v>
      </c>
      <c r="E261" s="245"/>
      <c r="F261" s="8"/>
      <c r="G261" s="8"/>
      <c r="H261" s="8"/>
      <c r="I261" s="8"/>
      <c r="J261" s="8"/>
      <c r="K261" s="8"/>
      <c r="L261" s="152"/>
      <c r="M261" s="152"/>
      <c r="N261" s="152"/>
      <c r="O261" s="152"/>
      <c r="P261" s="152"/>
      <c r="Q261" s="152"/>
      <c r="R261" s="152"/>
      <c r="S261" s="152"/>
    </row>
    <row r="262" spans="1:19" ht="14.25" customHeight="1" x14ac:dyDescent="0.2">
      <c r="A262" s="247"/>
      <c r="B262" s="161"/>
      <c r="C262" s="161"/>
      <c r="D262" s="247"/>
      <c r="E262" s="247"/>
      <c r="F262" s="247"/>
      <c r="G262" s="247"/>
      <c r="H262" s="247"/>
      <c r="I262" s="247"/>
      <c r="J262" s="160" t="s">
        <v>301</v>
      </c>
      <c r="K262" s="161"/>
      <c r="L262" s="152"/>
      <c r="M262" s="152"/>
      <c r="N262" s="152"/>
      <c r="O262" s="152"/>
      <c r="P262" s="152"/>
      <c r="Q262" s="152"/>
      <c r="R262" s="152"/>
      <c r="S262" s="152"/>
    </row>
    <row r="263" spans="1:19" ht="14.25" customHeight="1" x14ac:dyDescent="0.25">
      <c r="A263" s="169"/>
      <c r="B263" s="57" t="s">
        <v>271</v>
      </c>
      <c r="C263" s="258"/>
      <c r="D263" s="259"/>
      <c r="E263" s="259"/>
      <c r="F263" s="259"/>
      <c r="G263" s="259"/>
      <c r="H263" s="259"/>
      <c r="I263" s="103"/>
      <c r="J263" s="169" t="s">
        <v>178</v>
      </c>
      <c r="K263" s="169" t="s">
        <v>272</v>
      </c>
      <c r="L263" s="152"/>
      <c r="M263" s="152"/>
      <c r="N263" s="152"/>
      <c r="O263" s="152"/>
      <c r="P263" s="152"/>
      <c r="Q263" s="152"/>
      <c r="R263" s="152"/>
      <c r="S263" s="152"/>
    </row>
    <row r="264" spans="1:19" ht="18.75" customHeight="1" x14ac:dyDescent="0.25">
      <c r="A264" s="68">
        <v>4002</v>
      </c>
      <c r="B264" s="70" t="s">
        <v>302</v>
      </c>
      <c r="C264" s="71"/>
      <c r="D264" s="71"/>
      <c r="E264" s="71"/>
      <c r="F264" s="71"/>
      <c r="G264" s="71"/>
      <c r="H264" s="71"/>
      <c r="I264" s="251"/>
      <c r="J264" s="68">
        <f>'[1]9 мес.'!J299+'[1]4 кв'!J284</f>
        <v>3</v>
      </c>
      <c r="K264" s="68">
        <f>'[1]9 мес.'!K299+'[1]4 кв'!K284</f>
        <v>1</v>
      </c>
      <c r="L264" s="152"/>
      <c r="M264" s="152"/>
      <c r="N264" s="152"/>
      <c r="O264" s="152"/>
      <c r="P264" s="152"/>
      <c r="Q264" s="152"/>
      <c r="R264" s="152"/>
      <c r="S264" s="152"/>
    </row>
    <row r="265" spans="1:19" x14ac:dyDescent="0.25">
      <c r="A265" s="68">
        <v>4003</v>
      </c>
      <c r="B265" s="70" t="s">
        <v>303</v>
      </c>
      <c r="C265" s="253"/>
      <c r="D265" s="254"/>
      <c r="E265" s="254"/>
      <c r="F265" s="254"/>
      <c r="G265" s="254"/>
      <c r="H265" s="254"/>
      <c r="I265" s="103"/>
      <c r="J265" s="68">
        <f>'[1]9 мес.'!J300+'[1]4 кв'!J285</f>
        <v>2</v>
      </c>
      <c r="K265" s="68">
        <f>'[1]9 мес.'!K300+'[1]4 кв'!K285</f>
        <v>1</v>
      </c>
      <c r="L265" s="152"/>
      <c r="M265" s="152"/>
      <c r="N265" s="152"/>
      <c r="O265" s="152"/>
      <c r="P265" s="152"/>
      <c r="Q265" s="152"/>
      <c r="R265" s="152"/>
      <c r="S265" s="152"/>
    </row>
    <row r="266" spans="1:19" x14ac:dyDescent="0.25">
      <c r="A266" s="68">
        <v>4004</v>
      </c>
      <c r="B266" s="70" t="s">
        <v>304</v>
      </c>
      <c r="C266" s="252"/>
      <c r="D266" s="252"/>
      <c r="E266" s="252"/>
      <c r="F266" s="252"/>
      <c r="G266" s="252"/>
      <c r="H266" s="252"/>
      <c r="I266" s="251"/>
      <c r="J266" s="68">
        <f>'[1]9 мес.'!J301+'[1]4 кв'!J286</f>
        <v>14</v>
      </c>
      <c r="K266" s="68">
        <f>'[1]9 мес.'!K301+'[1]4 кв'!K286</f>
        <v>9</v>
      </c>
      <c r="L266" s="152"/>
      <c r="M266" s="152"/>
      <c r="N266" s="152"/>
      <c r="O266" s="152"/>
      <c r="P266" s="152"/>
      <c r="Q266" s="152"/>
      <c r="R266" s="152"/>
      <c r="S266" s="152"/>
    </row>
    <row r="267" spans="1:19" x14ac:dyDescent="0.25">
      <c r="A267" s="68">
        <v>4006</v>
      </c>
      <c r="B267" s="70" t="s">
        <v>305</v>
      </c>
      <c r="C267" s="253"/>
      <c r="D267" s="254"/>
      <c r="E267" s="254"/>
      <c r="F267" s="254"/>
      <c r="G267" s="254"/>
      <c r="H267" s="254"/>
      <c r="I267" s="103"/>
      <c r="J267" s="68">
        <f>'[1]9 мес.'!J302+'[1]4 кв'!J287</f>
        <v>3</v>
      </c>
      <c r="K267" s="68">
        <f>'[1]9 мес.'!K302+'[1]4 кв'!K287</f>
        <v>1</v>
      </c>
      <c r="L267" s="152"/>
      <c r="M267" s="152"/>
      <c r="N267" s="152"/>
      <c r="O267" s="152"/>
      <c r="P267" s="152"/>
      <c r="Q267" s="152"/>
      <c r="R267" s="152"/>
      <c r="S267" s="152"/>
    </row>
    <row r="268" spans="1:19" x14ac:dyDescent="0.25">
      <c r="A268" s="68">
        <v>4011</v>
      </c>
      <c r="B268" s="71" t="s">
        <v>306</v>
      </c>
      <c r="C268" s="102"/>
      <c r="D268" s="102"/>
      <c r="E268" s="102"/>
      <c r="F268" s="102"/>
      <c r="G268" s="102"/>
      <c r="H268" s="102"/>
      <c r="I268" s="103"/>
      <c r="J268" s="68"/>
      <c r="K268" s="68">
        <f>'[1]9 мес.'!K304+'[1]4 кв'!K289</f>
        <v>1</v>
      </c>
      <c r="L268" s="152"/>
      <c r="M268" s="152"/>
      <c r="N268" s="152"/>
      <c r="O268" s="152"/>
      <c r="P268" s="152"/>
      <c r="Q268" s="152"/>
      <c r="R268" s="152"/>
      <c r="S268" s="152"/>
    </row>
    <row r="269" spans="1:19" x14ac:dyDescent="0.25">
      <c r="A269" s="270">
        <v>4014</v>
      </c>
      <c r="B269" s="271" t="s">
        <v>307</v>
      </c>
      <c r="C269" s="272"/>
      <c r="D269" s="272"/>
      <c r="E269" s="272"/>
      <c r="F269" s="272"/>
      <c r="G269" s="272"/>
      <c r="H269" s="272"/>
      <c r="I269" s="273"/>
      <c r="J269" s="68">
        <f>'[1]9 мес.'!J305+'[1]4 кв'!J290</f>
        <v>1</v>
      </c>
      <c r="K269" s="68">
        <f>'[1]9 мес.'!K305+'[1]4 кв'!K290</f>
        <v>1</v>
      </c>
      <c r="L269" s="152"/>
      <c r="M269" s="152"/>
      <c r="N269" s="152"/>
      <c r="O269" s="152"/>
      <c r="P269" s="152"/>
      <c r="Q269" s="152"/>
      <c r="R269" s="152"/>
      <c r="S269" s="152"/>
    </row>
    <row r="270" spans="1:19" x14ac:dyDescent="0.25">
      <c r="A270" s="268"/>
      <c r="B270" s="215" t="s">
        <v>19</v>
      </c>
      <c r="C270" s="255"/>
      <c r="D270" s="254"/>
      <c r="E270" s="254"/>
      <c r="F270" s="254"/>
      <c r="G270" s="254"/>
      <c r="H270" s="254"/>
      <c r="I270" s="103"/>
      <c r="J270" s="68">
        <f>SUM(J264:J269)</f>
        <v>23</v>
      </c>
      <c r="K270" s="68">
        <f>SUM(K264:K269)</f>
        <v>14</v>
      </c>
      <c r="L270" s="152"/>
      <c r="M270" s="152"/>
      <c r="N270" s="152"/>
      <c r="O270" s="152"/>
      <c r="P270" s="152"/>
      <c r="Q270" s="152"/>
      <c r="R270" s="152"/>
      <c r="S270" s="152"/>
    </row>
    <row r="271" spans="1:19" ht="12.75" customHeight="1" x14ac:dyDescent="0.25">
      <c r="A271" s="154"/>
      <c r="B271" s="264"/>
      <c r="C271" s="264"/>
      <c r="D271" s="154"/>
      <c r="E271" s="154"/>
      <c r="F271" s="154"/>
      <c r="G271" s="154"/>
      <c r="H271" s="154"/>
      <c r="I271" s="154"/>
      <c r="J271" s="154"/>
      <c r="K271" s="154"/>
      <c r="L271" s="152"/>
      <c r="M271" s="152"/>
      <c r="N271" s="152"/>
      <c r="O271" s="152"/>
      <c r="P271" s="152"/>
      <c r="Q271" s="152"/>
      <c r="R271" s="152"/>
      <c r="S271" s="152"/>
    </row>
    <row r="272" spans="1:19" x14ac:dyDescent="0.25">
      <c r="A272" s="242" t="s">
        <v>308</v>
      </c>
      <c r="B272" s="242"/>
      <c r="C272" s="242"/>
      <c r="D272" s="242"/>
      <c r="E272" s="242"/>
      <c r="F272" s="242"/>
      <c r="G272" s="242"/>
      <c r="H272" s="242"/>
      <c r="I272" s="242"/>
      <c r="J272" s="242"/>
      <c r="K272" s="242"/>
      <c r="L272" s="152"/>
      <c r="M272" s="152"/>
      <c r="N272" s="152"/>
      <c r="O272" s="152"/>
      <c r="P272" s="152"/>
      <c r="Q272" s="152"/>
      <c r="R272" s="152"/>
      <c r="S272" s="152"/>
    </row>
    <row r="273" spans="1:19" x14ac:dyDescent="0.25">
      <c r="A273" s="8"/>
      <c r="B273" s="243">
        <f>J279+K279</f>
        <v>5</v>
      </c>
      <c r="C273" s="244"/>
      <c r="D273" s="245" t="s">
        <v>269</v>
      </c>
      <c r="E273" s="245"/>
      <c r="F273" s="8"/>
      <c r="G273" s="8"/>
      <c r="H273" s="8"/>
      <c r="I273" s="8"/>
      <c r="J273" s="8"/>
      <c r="K273" s="8"/>
      <c r="L273" s="152"/>
      <c r="M273" s="152"/>
      <c r="N273" s="152"/>
      <c r="O273" s="152"/>
      <c r="P273" s="152"/>
      <c r="Q273" s="152"/>
      <c r="R273" s="152"/>
      <c r="S273" s="152"/>
    </row>
    <row r="274" spans="1:19" x14ac:dyDescent="0.2">
      <c r="A274" s="247"/>
      <c r="B274" s="161"/>
      <c r="C274" s="161"/>
      <c r="D274" s="247"/>
      <c r="E274" s="247"/>
      <c r="F274" s="247"/>
      <c r="G274" s="247"/>
      <c r="H274" s="247"/>
      <c r="I274" s="247"/>
      <c r="J274" s="160" t="s">
        <v>310</v>
      </c>
      <c r="K274" s="161"/>
      <c r="L274" s="152"/>
      <c r="M274" s="152"/>
      <c r="N274" s="152"/>
      <c r="O274" s="152"/>
      <c r="P274" s="152"/>
      <c r="Q274" s="152"/>
      <c r="R274" s="152"/>
      <c r="S274" s="152"/>
    </row>
    <row r="275" spans="1:19" ht="15.75" customHeight="1" x14ac:dyDescent="0.25">
      <c r="A275" s="169"/>
      <c r="B275" s="57" t="s">
        <v>271</v>
      </c>
      <c r="C275" s="258"/>
      <c r="D275" s="259"/>
      <c r="E275" s="259"/>
      <c r="F275" s="259"/>
      <c r="G275" s="259"/>
      <c r="H275" s="259"/>
      <c r="I275" s="103"/>
      <c r="J275" s="169" t="s">
        <v>178</v>
      </c>
      <c r="K275" s="169" t="s">
        <v>272</v>
      </c>
      <c r="L275" s="152"/>
      <c r="M275" s="152"/>
      <c r="N275" s="152"/>
      <c r="O275" s="152"/>
      <c r="P275" s="152"/>
      <c r="Q275" s="152"/>
      <c r="R275" s="152"/>
      <c r="S275" s="152"/>
    </row>
    <row r="276" spans="1:19" ht="28.5" customHeight="1" x14ac:dyDescent="0.25">
      <c r="A276" s="207">
        <v>5002</v>
      </c>
      <c r="B276" s="274" t="s">
        <v>311</v>
      </c>
      <c r="C276" s="262"/>
      <c r="D276" s="262"/>
      <c r="E276" s="262"/>
      <c r="F276" s="262"/>
      <c r="G276" s="262"/>
      <c r="H276" s="262"/>
      <c r="I276" s="275"/>
      <c r="J276" s="68"/>
      <c r="K276" s="68">
        <f>'[1]9 мес.'!K312+'[1]4 кв'!K297</f>
        <v>2</v>
      </c>
      <c r="L276" s="152"/>
      <c r="M276" s="152"/>
      <c r="N276" s="152"/>
      <c r="O276" s="152"/>
      <c r="P276" s="152"/>
      <c r="Q276" s="152"/>
      <c r="R276" s="152"/>
      <c r="S276" s="152"/>
    </row>
    <row r="277" spans="1:19" ht="28.5" customHeight="1" x14ac:dyDescent="0.25">
      <c r="A277" s="68">
        <v>5004</v>
      </c>
      <c r="B277" s="70" t="s">
        <v>312</v>
      </c>
      <c r="C277" s="253"/>
      <c r="D277" s="102"/>
      <c r="E277" s="102"/>
      <c r="F277" s="102"/>
      <c r="G277" s="102"/>
      <c r="H277" s="102"/>
      <c r="I277" s="103"/>
      <c r="J277" s="68"/>
      <c r="K277" s="68">
        <f>'[1]9 мес.'!K313+'[1]4 кв'!K298</f>
        <v>1</v>
      </c>
      <c r="L277" s="152"/>
      <c r="M277" s="152"/>
      <c r="N277" s="152"/>
      <c r="O277" s="152"/>
      <c r="P277" s="152"/>
      <c r="Q277" s="152"/>
      <c r="R277" s="152"/>
      <c r="S277" s="152"/>
    </row>
    <row r="278" spans="1:19" x14ac:dyDescent="0.25">
      <c r="A278" s="68">
        <v>5005</v>
      </c>
      <c r="B278" s="70" t="s">
        <v>313</v>
      </c>
      <c r="C278" s="102"/>
      <c r="D278" s="102"/>
      <c r="E278" s="102"/>
      <c r="F278" s="102"/>
      <c r="G278" s="102"/>
      <c r="H278" s="102"/>
      <c r="I278" s="103"/>
      <c r="J278" s="68">
        <f>'[1]9 мес.'!J314+'[1]4 кв'!J299</f>
        <v>1</v>
      </c>
      <c r="K278" s="68">
        <f>'[1]9 мес.'!K314+'[1]4 кв'!K299</f>
        <v>1</v>
      </c>
      <c r="L278" s="152"/>
      <c r="M278" s="152"/>
      <c r="N278" s="152"/>
      <c r="O278" s="152"/>
      <c r="P278" s="152"/>
      <c r="Q278" s="152"/>
      <c r="R278" s="152"/>
      <c r="S278" s="152"/>
    </row>
    <row r="279" spans="1:19" x14ac:dyDescent="0.25">
      <c r="A279" s="268"/>
      <c r="B279" s="215" t="s">
        <v>19</v>
      </c>
      <c r="C279" s="255"/>
      <c r="D279" s="102"/>
      <c r="E279" s="102"/>
      <c r="F279" s="102"/>
      <c r="G279" s="102"/>
      <c r="H279" s="102"/>
      <c r="I279" s="103"/>
      <c r="J279" s="68">
        <f>SUM(J276:J278)</f>
        <v>1</v>
      </c>
      <c r="K279" s="68">
        <f>SUM(K276:K278)</f>
        <v>4</v>
      </c>
      <c r="L279" s="152"/>
      <c r="M279" s="152"/>
      <c r="N279" s="152"/>
      <c r="O279" s="152"/>
      <c r="P279" s="152"/>
      <c r="Q279" s="152"/>
      <c r="R279" s="152"/>
      <c r="S279" s="152"/>
    </row>
    <row r="280" spans="1:19" ht="16.5" customHeight="1" x14ac:dyDescent="0.25">
      <c r="A280" s="276"/>
      <c r="B280" s="277"/>
      <c r="C280" s="278"/>
      <c r="D280" s="279"/>
      <c r="E280" s="279"/>
      <c r="F280" s="279"/>
      <c r="G280" s="154"/>
      <c r="H280" s="154"/>
      <c r="I280" s="154"/>
      <c r="J280" s="154"/>
      <c r="K280" s="154"/>
      <c r="L280" s="152"/>
      <c r="M280" s="152"/>
      <c r="N280" s="152"/>
      <c r="O280" s="152"/>
      <c r="P280" s="152"/>
      <c r="Q280" s="152"/>
      <c r="R280" s="152"/>
      <c r="S280" s="152"/>
    </row>
    <row r="281" spans="1:19" x14ac:dyDescent="0.25">
      <c r="A281" s="280" t="s">
        <v>314</v>
      </c>
      <c r="B281" s="280"/>
      <c r="C281" s="280"/>
      <c r="D281" s="280"/>
      <c r="E281" s="280"/>
      <c r="F281" s="280"/>
      <c r="G281" s="280"/>
      <c r="H281" s="280"/>
      <c r="I281" s="280"/>
      <c r="J281" s="280"/>
      <c r="K281" s="280"/>
      <c r="L281" s="152"/>
      <c r="M281" s="152"/>
      <c r="N281" s="152"/>
      <c r="O281" s="152"/>
      <c r="P281" s="152"/>
      <c r="Q281" s="152"/>
      <c r="R281" s="152"/>
      <c r="S281" s="152"/>
    </row>
    <row r="282" spans="1:19" ht="12.75" customHeight="1" x14ac:dyDescent="0.25">
      <c r="A282" s="281"/>
      <c r="B282" s="282">
        <f>J294+K294</f>
        <v>73</v>
      </c>
      <c r="C282" s="283"/>
      <c r="D282" s="284" t="s">
        <v>332</v>
      </c>
      <c r="E282" s="284"/>
      <c r="F282" s="285"/>
      <c r="G282" s="8"/>
      <c r="H282" s="8"/>
      <c r="I282" s="8"/>
      <c r="J282" s="8"/>
      <c r="K282" s="8"/>
      <c r="L282" s="152"/>
      <c r="M282" s="152"/>
      <c r="N282" s="152"/>
      <c r="O282" s="152"/>
      <c r="P282" s="152"/>
      <c r="Q282" s="152"/>
      <c r="R282" s="152"/>
      <c r="S282" s="152"/>
    </row>
    <row r="283" spans="1:19" x14ac:dyDescent="0.2">
      <c r="A283" s="247"/>
      <c r="B283" s="247"/>
      <c r="C283" s="247"/>
      <c r="D283" s="247"/>
      <c r="E283" s="247"/>
      <c r="F283" s="247"/>
      <c r="G283" s="160" t="s">
        <v>315</v>
      </c>
      <c r="H283" s="161"/>
      <c r="I283" s="161"/>
      <c r="J283" s="286"/>
      <c r="K283" s="286"/>
      <c r="L283" s="152"/>
      <c r="M283" s="152"/>
      <c r="N283" s="152"/>
      <c r="O283" s="152"/>
      <c r="P283" s="152"/>
      <c r="Q283" s="152"/>
      <c r="R283" s="152"/>
      <c r="S283" s="152"/>
    </row>
    <row r="284" spans="1:19" ht="16.5" customHeight="1" x14ac:dyDescent="0.25">
      <c r="A284" s="169"/>
      <c r="B284" s="57" t="s">
        <v>271</v>
      </c>
      <c r="C284" s="258"/>
      <c r="D284" s="259"/>
      <c r="E284" s="259"/>
      <c r="F284" s="259"/>
      <c r="G284" s="259"/>
      <c r="H284" s="259"/>
      <c r="I284" s="103"/>
      <c r="J284" s="169" t="s">
        <v>178</v>
      </c>
      <c r="K284" s="169" t="s">
        <v>272</v>
      </c>
      <c r="L284" s="152"/>
      <c r="M284" s="152"/>
      <c r="N284" s="152"/>
      <c r="O284" s="152"/>
      <c r="P284" s="152"/>
      <c r="Q284" s="152"/>
      <c r="R284" s="152"/>
      <c r="S284" s="152"/>
    </row>
    <row r="285" spans="1:19" x14ac:dyDescent="0.25">
      <c r="A285" s="68">
        <v>6002</v>
      </c>
      <c r="B285" s="105" t="s">
        <v>316</v>
      </c>
      <c r="C285" s="289"/>
      <c r="D285" s="289"/>
      <c r="E285" s="289"/>
      <c r="F285" s="289"/>
      <c r="G285" s="289"/>
      <c r="H285" s="289"/>
      <c r="I285" s="288"/>
      <c r="J285" s="68">
        <f>'[1]9 мес.'!J322+'[1]4 кв'!J307</f>
        <v>1</v>
      </c>
      <c r="K285" s="68">
        <f>'[1]9 мес.'!K322+'[1]4 кв'!K307</f>
        <v>1</v>
      </c>
      <c r="L285" s="152"/>
      <c r="M285" s="152"/>
      <c r="N285" s="152"/>
      <c r="O285" s="152"/>
      <c r="P285" s="152"/>
      <c r="Q285" s="152"/>
      <c r="R285" s="152"/>
      <c r="S285" s="152"/>
    </row>
    <row r="286" spans="1:19" x14ac:dyDescent="0.25">
      <c r="A286" s="68">
        <v>6004</v>
      </c>
      <c r="B286" s="105" t="s">
        <v>317</v>
      </c>
      <c r="C286" s="289"/>
      <c r="D286" s="289"/>
      <c r="E286" s="289"/>
      <c r="F286" s="289"/>
      <c r="G286" s="289"/>
      <c r="H286" s="289"/>
      <c r="I286" s="288"/>
      <c r="J286" s="68">
        <f>'[1]9 мес.'!J324+'[1]4 кв'!J309</f>
        <v>1</v>
      </c>
      <c r="K286" s="68"/>
      <c r="L286" s="152"/>
      <c r="M286" s="152"/>
      <c r="N286" s="152"/>
      <c r="O286" s="152"/>
      <c r="P286" s="152"/>
      <c r="Q286" s="152"/>
      <c r="R286" s="152"/>
      <c r="S286" s="152"/>
    </row>
    <row r="287" spans="1:19" x14ac:dyDescent="0.25">
      <c r="A287" s="68">
        <v>6005</v>
      </c>
      <c r="B287" s="70" t="s">
        <v>318</v>
      </c>
      <c r="C287" s="253"/>
      <c r="D287" s="102"/>
      <c r="E287" s="102"/>
      <c r="F287" s="102"/>
      <c r="G287" s="102"/>
      <c r="H287" s="102"/>
      <c r="I287" s="103"/>
      <c r="J287" s="68">
        <f>'[1]9 мес.'!J325+'[1]4 кв'!J310</f>
        <v>11</v>
      </c>
      <c r="K287" s="68">
        <f>'[1]9 мес.'!K325+'[1]4 кв'!K310</f>
        <v>5</v>
      </c>
      <c r="L287" s="152"/>
      <c r="M287" s="152"/>
      <c r="N287" s="152"/>
      <c r="O287" s="152"/>
      <c r="P287" s="152"/>
      <c r="Q287" s="152"/>
      <c r="R287" s="152"/>
      <c r="S287" s="152"/>
    </row>
    <row r="288" spans="1:19" ht="27" customHeight="1" x14ac:dyDescent="0.25">
      <c r="A288" s="68">
        <v>6007</v>
      </c>
      <c r="B288" s="70" t="s">
        <v>319</v>
      </c>
      <c r="C288" s="253"/>
      <c r="D288" s="102"/>
      <c r="E288" s="102"/>
      <c r="F288" s="102"/>
      <c r="G288" s="102"/>
      <c r="H288" s="102"/>
      <c r="I288" s="103"/>
      <c r="J288" s="68">
        <f>'[1]9 мес.'!J326+'[1]4 кв'!J311</f>
        <v>3</v>
      </c>
      <c r="K288" s="68">
        <f>'[1]9 мес.'!K326+'[1]4 кв'!K311</f>
        <v>3</v>
      </c>
      <c r="L288" s="152"/>
      <c r="M288" s="152"/>
      <c r="N288" s="152"/>
      <c r="O288" s="152"/>
      <c r="P288" s="152"/>
      <c r="Q288" s="152"/>
      <c r="R288" s="152"/>
      <c r="S288" s="152"/>
    </row>
    <row r="289" spans="1:19" ht="30.75" customHeight="1" x14ac:dyDescent="0.25">
      <c r="A289" s="68">
        <v>6009</v>
      </c>
      <c r="B289" s="70" t="s">
        <v>320</v>
      </c>
      <c r="C289" s="253"/>
      <c r="D289" s="102"/>
      <c r="E289" s="102"/>
      <c r="F289" s="102"/>
      <c r="G289" s="102"/>
      <c r="H289" s="102"/>
      <c r="I289" s="103"/>
      <c r="J289" s="68">
        <f>'[1]9 мес.'!J327+'[1]4 кв'!J312</f>
        <v>5</v>
      </c>
      <c r="K289" s="68"/>
      <c r="L289" s="152"/>
      <c r="M289" s="152"/>
      <c r="N289" s="152"/>
      <c r="O289" s="152"/>
      <c r="P289" s="152"/>
      <c r="Q289" s="152"/>
      <c r="R289" s="152"/>
      <c r="S289" s="152"/>
    </row>
    <row r="290" spans="1:19" ht="28.5" customHeight="1" x14ac:dyDescent="0.25">
      <c r="A290" s="68">
        <v>6010</v>
      </c>
      <c r="B290" s="70" t="s">
        <v>321</v>
      </c>
      <c r="C290" s="253"/>
      <c r="D290" s="102"/>
      <c r="E290" s="102"/>
      <c r="F290" s="102"/>
      <c r="G290" s="102"/>
      <c r="H290" s="102"/>
      <c r="I290" s="103"/>
      <c r="J290" s="68">
        <f>'[1]9 мес.'!J328+'[1]4 кв'!J313</f>
        <v>5</v>
      </c>
      <c r="K290" s="68">
        <f>'[1]9 мес.'!K328+'[1]4 кв'!K313</f>
        <v>4</v>
      </c>
      <c r="L290" s="152"/>
      <c r="M290" s="152"/>
      <c r="N290" s="152"/>
      <c r="O290" s="152"/>
      <c r="P290" s="152"/>
      <c r="Q290" s="152"/>
      <c r="R290" s="152"/>
      <c r="S290" s="152"/>
    </row>
    <row r="291" spans="1:19" ht="28.5" customHeight="1" x14ac:dyDescent="0.25">
      <c r="A291" s="68">
        <v>6011</v>
      </c>
      <c r="B291" s="70" t="s">
        <v>322</v>
      </c>
      <c r="C291" s="102"/>
      <c r="D291" s="102"/>
      <c r="E291" s="102"/>
      <c r="F291" s="102"/>
      <c r="G291" s="102"/>
      <c r="H291" s="102"/>
      <c r="I291" s="103"/>
      <c r="J291" s="68"/>
      <c r="K291" s="68">
        <f>'[1]9 мес.'!K329+'[1]4 кв'!K314</f>
        <v>1</v>
      </c>
      <c r="L291" s="152"/>
      <c r="M291" s="152"/>
      <c r="N291" s="152"/>
      <c r="O291" s="152"/>
      <c r="P291" s="152"/>
      <c r="Q291" s="152"/>
      <c r="R291" s="152"/>
      <c r="S291" s="152"/>
    </row>
    <row r="292" spans="1:19" ht="28.5" customHeight="1" x14ac:dyDescent="0.25">
      <c r="A292" s="290">
        <v>6014</v>
      </c>
      <c r="B292" s="70" t="s">
        <v>323</v>
      </c>
      <c r="C292" s="253"/>
      <c r="D292" s="102"/>
      <c r="E292" s="102"/>
      <c r="F292" s="102"/>
      <c r="G292" s="102"/>
      <c r="H292" s="102"/>
      <c r="I292" s="103"/>
      <c r="J292" s="68">
        <f>'[1]9 мес.'!J330+'[1]4 кв'!J315</f>
        <v>13</v>
      </c>
      <c r="K292" s="68">
        <f>'[1]9 мес.'!K330+'[1]4 кв'!K315</f>
        <v>16</v>
      </c>
      <c r="L292" s="152"/>
      <c r="M292" s="152"/>
      <c r="N292" s="152"/>
      <c r="O292" s="152"/>
      <c r="P292" s="152"/>
      <c r="Q292" s="152"/>
      <c r="R292" s="152"/>
      <c r="S292" s="152"/>
    </row>
    <row r="293" spans="1:19" ht="27.75" customHeight="1" x14ac:dyDescent="0.25">
      <c r="A293" s="68">
        <v>6015</v>
      </c>
      <c r="B293" s="147" t="s">
        <v>324</v>
      </c>
      <c r="C293" s="267"/>
      <c r="D293" s="102"/>
      <c r="E293" s="102"/>
      <c r="F293" s="102"/>
      <c r="G293" s="102"/>
      <c r="H293" s="102"/>
      <c r="I293" s="103"/>
      <c r="J293" s="68">
        <f>'[1]9 мес.'!J331+'[1]4 кв'!J316</f>
        <v>2</v>
      </c>
      <c r="K293" s="68">
        <f>'[1]9 мес.'!K331+'[1]4 кв'!K316</f>
        <v>2</v>
      </c>
      <c r="L293" s="152"/>
      <c r="M293" s="152"/>
      <c r="N293" s="152"/>
      <c r="O293" s="152"/>
      <c r="P293" s="152"/>
      <c r="Q293" s="152"/>
      <c r="R293" s="152"/>
      <c r="S293" s="152"/>
    </row>
    <row r="294" spans="1:19" x14ac:dyDescent="0.25">
      <c r="A294" s="268"/>
      <c r="B294" s="215" t="s">
        <v>19</v>
      </c>
      <c r="C294" s="255"/>
      <c r="D294" s="102"/>
      <c r="E294" s="102"/>
      <c r="F294" s="102"/>
      <c r="G294" s="102"/>
      <c r="H294" s="102"/>
      <c r="I294" s="103"/>
      <c r="J294" s="68">
        <f>SUM(J285:J293)</f>
        <v>41</v>
      </c>
      <c r="K294" s="68">
        <f>SUM(K285:K293)</f>
        <v>32</v>
      </c>
      <c r="L294" s="152"/>
      <c r="M294" s="152"/>
      <c r="N294" s="152"/>
      <c r="O294" s="152"/>
      <c r="P294" s="152"/>
      <c r="Q294" s="152"/>
      <c r="R294" s="152"/>
      <c r="S294" s="152"/>
    </row>
    <row r="295" spans="1:19" x14ac:dyDescent="0.25">
      <c r="A295" s="154"/>
      <c r="B295" s="264"/>
      <c r="C295" s="264"/>
      <c r="D295" s="154"/>
      <c r="E295" s="154"/>
      <c r="F295" s="154"/>
      <c r="G295" s="154"/>
      <c r="H295" s="154"/>
      <c r="I295" s="154"/>
      <c r="J295" s="154"/>
      <c r="K295" s="154"/>
      <c r="L295" s="152"/>
      <c r="M295" s="152"/>
      <c r="N295" s="152"/>
      <c r="O295" s="152"/>
      <c r="P295" s="152"/>
      <c r="Q295" s="152"/>
      <c r="R295" s="152"/>
      <c r="S295" s="152"/>
    </row>
    <row r="296" spans="1:19" x14ac:dyDescent="0.25">
      <c r="A296" s="242" t="s">
        <v>325</v>
      </c>
      <c r="B296" s="242"/>
      <c r="C296" s="242"/>
      <c r="D296" s="242"/>
      <c r="E296" s="242"/>
      <c r="F296" s="242"/>
      <c r="G296" s="154"/>
      <c r="H296" s="154"/>
      <c r="I296" s="154"/>
      <c r="J296" s="154"/>
      <c r="K296" s="154"/>
      <c r="L296" s="152"/>
      <c r="M296" s="152"/>
      <c r="N296" s="152"/>
      <c r="O296" s="152"/>
      <c r="P296" s="152"/>
      <c r="Q296" s="152"/>
      <c r="R296" s="152"/>
      <c r="S296" s="152"/>
    </row>
    <row r="297" spans="1:19" x14ac:dyDescent="0.25">
      <c r="A297" s="8"/>
      <c r="B297" s="158">
        <f>J304+K304</f>
        <v>23</v>
      </c>
      <c r="C297" s="13"/>
      <c r="D297" s="245" t="s">
        <v>332</v>
      </c>
      <c r="E297" s="245"/>
      <c r="F297" s="8"/>
      <c r="G297" s="154"/>
      <c r="H297" s="154"/>
      <c r="I297" s="154"/>
      <c r="J297" s="154"/>
      <c r="K297" s="154"/>
      <c r="L297" s="152"/>
      <c r="M297" s="152"/>
      <c r="N297" s="152"/>
      <c r="O297" s="152"/>
      <c r="P297" s="152"/>
      <c r="Q297" s="152"/>
      <c r="R297" s="152"/>
      <c r="S297" s="152"/>
    </row>
    <row r="298" spans="1:19" x14ac:dyDescent="0.2">
      <c r="A298" s="247"/>
      <c r="B298" s="247"/>
      <c r="C298" s="247"/>
      <c r="D298" s="247"/>
      <c r="E298" s="247"/>
      <c r="F298" s="256"/>
      <c r="G298" s="247"/>
      <c r="H298" s="247"/>
      <c r="I298" s="247"/>
      <c r="J298" s="247"/>
      <c r="K298" s="256" t="s">
        <v>326</v>
      </c>
      <c r="L298" s="152"/>
      <c r="M298" s="152"/>
      <c r="N298" s="152"/>
      <c r="O298" s="152"/>
      <c r="P298" s="152"/>
      <c r="Q298" s="152"/>
      <c r="R298" s="152"/>
      <c r="S298" s="152"/>
    </row>
    <row r="299" spans="1:19" ht="15.75" customHeight="1" x14ac:dyDescent="0.25">
      <c r="A299" s="169"/>
      <c r="B299" s="57" t="s">
        <v>271</v>
      </c>
      <c r="C299" s="258"/>
      <c r="D299" s="259"/>
      <c r="E299" s="259"/>
      <c r="F299" s="259"/>
      <c r="G299" s="259"/>
      <c r="H299" s="259"/>
      <c r="I299" s="103"/>
      <c r="J299" s="169" t="s">
        <v>178</v>
      </c>
      <c r="K299" s="169" t="s">
        <v>272</v>
      </c>
      <c r="L299" s="152"/>
      <c r="M299" s="152"/>
      <c r="N299" s="152"/>
      <c r="O299" s="152"/>
      <c r="P299" s="152"/>
      <c r="Q299" s="152"/>
      <c r="R299" s="152"/>
      <c r="S299" s="152"/>
    </row>
    <row r="300" spans="1:19" ht="15.75" customHeight="1" x14ac:dyDescent="0.25">
      <c r="A300" s="68">
        <v>7004</v>
      </c>
      <c r="B300" s="233" t="s">
        <v>327</v>
      </c>
      <c r="C300" s="291"/>
      <c r="D300" s="292"/>
      <c r="E300" s="292"/>
      <c r="F300" s="292"/>
      <c r="G300" s="292"/>
      <c r="H300" s="292"/>
      <c r="I300" s="293"/>
      <c r="J300" s="68">
        <f>'[1]9 мес.'!J338+'[1]4 кв'!J323</f>
        <v>1</v>
      </c>
      <c r="K300" s="68"/>
      <c r="L300" s="152"/>
      <c r="M300" s="152"/>
      <c r="N300" s="152"/>
      <c r="O300" s="152"/>
      <c r="P300" s="152"/>
      <c r="Q300" s="152"/>
      <c r="R300" s="152"/>
      <c r="S300" s="152"/>
    </row>
    <row r="301" spans="1:19" ht="15.75" customHeight="1" x14ac:dyDescent="0.25">
      <c r="A301" s="68">
        <v>7008</v>
      </c>
      <c r="B301" s="105" t="s">
        <v>328</v>
      </c>
      <c r="C301" s="92"/>
      <c r="D301" s="92"/>
      <c r="E301" s="92"/>
      <c r="F301" s="92"/>
      <c r="G301" s="92"/>
      <c r="H301" s="92"/>
      <c r="I301" s="93"/>
      <c r="J301" s="68"/>
      <c r="K301" s="68">
        <f>'[1]9 мес.'!K339+'[1]4 кв'!K324</f>
        <v>1</v>
      </c>
      <c r="L301" s="152"/>
      <c r="M301" s="152"/>
      <c r="N301" s="152"/>
      <c r="O301" s="152"/>
      <c r="P301" s="152"/>
      <c r="Q301" s="152"/>
      <c r="R301" s="152"/>
      <c r="S301" s="152"/>
    </row>
    <row r="302" spans="1:19" x14ac:dyDescent="0.25">
      <c r="A302" s="68">
        <v>7009</v>
      </c>
      <c r="B302" s="105" t="s">
        <v>329</v>
      </c>
      <c r="C302" s="260"/>
      <c r="D302" s="102"/>
      <c r="E302" s="102"/>
      <c r="F302" s="102"/>
      <c r="G302" s="102"/>
      <c r="H302" s="102"/>
      <c r="I302" s="103"/>
      <c r="J302" s="68">
        <f>'[1]9 мес.'!J340+'[1]4 кв'!J325</f>
        <v>6</v>
      </c>
      <c r="K302" s="68">
        <f>'[1]9 мес.'!K340+'[1]4 кв'!K325</f>
        <v>6</v>
      </c>
      <c r="L302" s="152"/>
      <c r="M302" s="152"/>
      <c r="N302" s="152"/>
      <c r="O302" s="152"/>
      <c r="P302" s="152"/>
      <c r="Q302" s="152"/>
      <c r="R302" s="152"/>
      <c r="S302" s="152"/>
    </row>
    <row r="303" spans="1:19" x14ac:dyDescent="0.25">
      <c r="A303" s="68">
        <v>7011</v>
      </c>
      <c r="B303" s="105" t="s">
        <v>330</v>
      </c>
      <c r="C303" s="102"/>
      <c r="D303" s="102"/>
      <c r="E303" s="102"/>
      <c r="F303" s="102"/>
      <c r="G303" s="102"/>
      <c r="H303" s="102"/>
      <c r="I303" s="103"/>
      <c r="J303" s="68">
        <f>'[1]9 мес.'!J341+'[1]4 кв'!J326</f>
        <v>7</v>
      </c>
      <c r="K303" s="68">
        <f>'[1]9 мес.'!K341+'[1]4 кв'!K326</f>
        <v>2</v>
      </c>
      <c r="L303" s="152"/>
      <c r="M303" s="152"/>
      <c r="N303" s="152"/>
      <c r="O303" s="152"/>
      <c r="P303" s="152"/>
      <c r="Q303" s="152"/>
      <c r="R303" s="152"/>
      <c r="S303" s="152"/>
    </row>
    <row r="304" spans="1:19" x14ac:dyDescent="0.25">
      <c r="A304" s="68"/>
      <c r="B304" s="215" t="s">
        <v>19</v>
      </c>
      <c r="C304" s="255"/>
      <c r="D304" s="102"/>
      <c r="E304" s="102"/>
      <c r="F304" s="102"/>
      <c r="G304" s="102"/>
      <c r="H304" s="102"/>
      <c r="I304" s="103"/>
      <c r="J304" s="68">
        <f>SUM(J300:J303)</f>
        <v>14</v>
      </c>
      <c r="K304" s="68">
        <f>SUM(K300:K303)</f>
        <v>9</v>
      </c>
      <c r="L304" s="152"/>
      <c r="M304" s="152"/>
      <c r="N304" s="152"/>
      <c r="O304" s="152"/>
      <c r="P304" s="152"/>
      <c r="Q304" s="152"/>
      <c r="R304" s="152"/>
      <c r="S304" s="152"/>
    </row>
    <row r="305" spans="1:19" x14ac:dyDescent="0.25">
      <c r="A305" s="8"/>
      <c r="B305" s="269"/>
      <c r="C305" s="269"/>
      <c r="D305" s="8"/>
      <c r="E305" s="8"/>
      <c r="F305" s="8"/>
      <c r="G305" s="8"/>
      <c r="H305" s="8"/>
      <c r="I305" s="8"/>
      <c r="J305" s="8"/>
      <c r="K305" s="8"/>
      <c r="L305" s="152"/>
      <c r="M305" s="152"/>
      <c r="N305" s="152"/>
      <c r="O305" s="152"/>
      <c r="P305" s="152"/>
      <c r="Q305" s="152"/>
      <c r="R305" s="152"/>
      <c r="S305" s="152"/>
    </row>
    <row r="306" spans="1:19" x14ac:dyDescent="0.25">
      <c r="A306" s="280" t="s">
        <v>331</v>
      </c>
      <c r="B306" s="280"/>
      <c r="C306" s="280"/>
      <c r="D306" s="280"/>
      <c r="E306" s="280"/>
      <c r="F306" s="280"/>
      <c r="G306" s="280"/>
      <c r="H306" s="280"/>
      <c r="I306" s="280"/>
      <c r="J306" s="280"/>
      <c r="K306" s="280"/>
      <c r="L306" s="152"/>
      <c r="M306" s="152"/>
      <c r="N306" s="152"/>
      <c r="O306" s="152"/>
      <c r="P306" s="152"/>
      <c r="Q306" s="152"/>
      <c r="R306" s="152"/>
      <c r="S306" s="152"/>
    </row>
    <row r="307" spans="1:19" x14ac:dyDescent="0.25">
      <c r="A307" s="8"/>
      <c r="B307" s="243">
        <f>J339+K339</f>
        <v>334</v>
      </c>
      <c r="C307" s="244"/>
      <c r="D307" s="294" t="s">
        <v>332</v>
      </c>
      <c r="E307" s="294"/>
      <c r="F307" s="295"/>
      <c r="G307" s="8"/>
      <c r="H307" s="8"/>
      <c r="I307" s="8"/>
      <c r="J307" s="8"/>
      <c r="K307" s="8"/>
      <c r="L307" s="152"/>
      <c r="M307" s="152"/>
      <c r="N307" s="152"/>
      <c r="O307" s="152"/>
      <c r="P307" s="152"/>
      <c r="Q307" s="152"/>
      <c r="R307" s="152"/>
      <c r="S307" s="152"/>
    </row>
    <row r="308" spans="1:19" x14ac:dyDescent="0.2">
      <c r="A308" s="20"/>
      <c r="B308" s="20"/>
      <c r="C308" s="20"/>
      <c r="D308" s="20"/>
      <c r="E308" s="20"/>
      <c r="F308" s="20"/>
      <c r="G308" s="247"/>
      <c r="H308" s="247"/>
      <c r="I308" s="247"/>
      <c r="J308" s="257" t="s">
        <v>333</v>
      </c>
      <c r="K308" s="296"/>
      <c r="L308" s="152"/>
      <c r="M308" s="152"/>
      <c r="N308" s="152"/>
      <c r="O308" s="152"/>
      <c r="P308" s="152"/>
      <c r="Q308" s="152"/>
      <c r="R308" s="152"/>
      <c r="S308" s="152"/>
    </row>
    <row r="309" spans="1:19" ht="18.75" customHeight="1" x14ac:dyDescent="0.25">
      <c r="A309" s="169"/>
      <c r="B309" s="57" t="s">
        <v>271</v>
      </c>
      <c r="C309" s="258"/>
      <c r="D309" s="259"/>
      <c r="E309" s="259"/>
      <c r="F309" s="259"/>
      <c r="G309" s="259"/>
      <c r="H309" s="259"/>
      <c r="I309" s="103"/>
      <c r="J309" s="169" t="s">
        <v>178</v>
      </c>
      <c r="K309" s="169" t="s">
        <v>272</v>
      </c>
      <c r="L309" s="152"/>
      <c r="M309" s="152"/>
      <c r="N309" s="152"/>
      <c r="O309" s="152"/>
      <c r="P309" s="152"/>
      <c r="Q309" s="152"/>
      <c r="R309" s="152"/>
      <c r="S309" s="152"/>
    </row>
    <row r="310" spans="1:19" ht="21.75" customHeight="1" x14ac:dyDescent="0.25">
      <c r="A310" s="68">
        <v>8001</v>
      </c>
      <c r="B310" s="147" t="s">
        <v>334</v>
      </c>
      <c r="C310" s="267"/>
      <c r="D310" s="102"/>
      <c r="E310" s="102"/>
      <c r="F310" s="102"/>
      <c r="G310" s="102"/>
      <c r="H310" s="102"/>
      <c r="I310" s="103"/>
      <c r="J310" s="68"/>
      <c r="K310" s="68">
        <f>'[1]9 мес.'!K348+'[1]4 кв'!K333</f>
        <v>2</v>
      </c>
      <c r="L310" s="152"/>
      <c r="M310" s="152"/>
      <c r="N310" s="152"/>
      <c r="O310" s="152"/>
      <c r="P310" s="152"/>
      <c r="Q310" s="152"/>
      <c r="R310" s="152"/>
      <c r="S310" s="152"/>
    </row>
    <row r="311" spans="1:19" ht="29.25" customHeight="1" x14ac:dyDescent="0.25">
      <c r="A311" s="68">
        <v>8002</v>
      </c>
      <c r="B311" s="147" t="s">
        <v>335</v>
      </c>
      <c r="C311" s="267"/>
      <c r="D311" s="102"/>
      <c r="E311" s="102"/>
      <c r="F311" s="102"/>
      <c r="G311" s="102"/>
      <c r="H311" s="102"/>
      <c r="I311" s="103"/>
      <c r="J311" s="68">
        <f>'[1]9 мес.'!J349+'[1]4 кв'!J334</f>
        <v>33</v>
      </c>
      <c r="K311" s="68">
        <f>'[1]9 мес.'!K349+'[1]4 кв'!K334</f>
        <v>14</v>
      </c>
      <c r="L311" s="152"/>
      <c r="M311" s="152"/>
      <c r="N311" s="152"/>
      <c r="O311" s="152"/>
      <c r="P311" s="152"/>
      <c r="Q311" s="152"/>
      <c r="R311" s="152"/>
      <c r="S311" s="152"/>
    </row>
    <row r="312" spans="1:19" x14ac:dyDescent="0.25">
      <c r="A312" s="68">
        <v>8004</v>
      </c>
      <c r="B312" s="147" t="s">
        <v>336</v>
      </c>
      <c r="C312" s="267"/>
      <c r="D312" s="102"/>
      <c r="E312" s="102"/>
      <c r="F312" s="102"/>
      <c r="G312" s="102"/>
      <c r="H312" s="102"/>
      <c r="I312" s="103"/>
      <c r="J312" s="68">
        <f>'[1]9 мес.'!J350+'[1]4 кв'!J335</f>
        <v>19</v>
      </c>
      <c r="K312" s="68">
        <f>'[1]9 мес.'!K350+'[1]4 кв'!K335</f>
        <v>8</v>
      </c>
      <c r="L312" s="152"/>
      <c r="M312" s="152"/>
      <c r="N312" s="152"/>
      <c r="O312" s="152"/>
      <c r="P312" s="152"/>
      <c r="Q312" s="152"/>
      <c r="R312" s="152"/>
      <c r="S312" s="152"/>
    </row>
    <row r="313" spans="1:19" x14ac:dyDescent="0.25">
      <c r="A313" s="68">
        <v>8005</v>
      </c>
      <c r="B313" s="70" t="s">
        <v>337</v>
      </c>
      <c r="C313" s="253"/>
      <c r="D313" s="102"/>
      <c r="E313" s="102"/>
      <c r="F313" s="102"/>
      <c r="G313" s="102"/>
      <c r="H313" s="102"/>
      <c r="I313" s="103"/>
      <c r="J313" s="68">
        <f>'[1]9 мес.'!J351+'[1]4 кв'!J336</f>
        <v>8</v>
      </c>
      <c r="K313" s="68">
        <f>'[1]9 мес.'!K351+'[1]4 кв'!K336</f>
        <v>6</v>
      </c>
      <c r="L313" s="152"/>
      <c r="M313" s="152"/>
      <c r="N313" s="152"/>
      <c r="O313" s="152"/>
      <c r="P313" s="152"/>
      <c r="Q313" s="152"/>
      <c r="R313" s="152"/>
      <c r="S313" s="152"/>
    </row>
    <row r="314" spans="1:19" x14ac:dyDescent="0.25">
      <c r="A314" s="68">
        <v>8007</v>
      </c>
      <c r="B314" s="70" t="s">
        <v>338</v>
      </c>
      <c r="C314" s="253"/>
      <c r="D314" s="102"/>
      <c r="E314" s="102"/>
      <c r="F314" s="102"/>
      <c r="G314" s="102"/>
      <c r="H314" s="102"/>
      <c r="I314" s="103"/>
      <c r="J314" s="68">
        <f>'[1]9 мес.'!J352+'[1]4 кв'!J337</f>
        <v>4</v>
      </c>
      <c r="K314" s="68">
        <f>'[1]9 мес.'!K352+'[1]4 кв'!K337</f>
        <v>11</v>
      </c>
      <c r="L314" s="152"/>
      <c r="M314" s="152"/>
      <c r="N314" s="152"/>
      <c r="O314" s="152"/>
      <c r="P314" s="152"/>
      <c r="Q314" s="152"/>
      <c r="R314" s="152"/>
      <c r="S314" s="152"/>
    </row>
    <row r="315" spans="1:19" x14ac:dyDescent="0.25">
      <c r="A315" s="68">
        <v>8009</v>
      </c>
      <c r="B315" s="147" t="s">
        <v>339</v>
      </c>
      <c r="C315" s="267"/>
      <c r="D315" s="102"/>
      <c r="E315" s="102"/>
      <c r="F315" s="102"/>
      <c r="G315" s="102"/>
      <c r="H315" s="102"/>
      <c r="I315" s="103"/>
      <c r="J315" s="68">
        <f>'[1]9 мес.'!J353+'[1]4 кв'!J338</f>
        <v>4</v>
      </c>
      <c r="K315" s="68">
        <f>'[1]9 мес.'!K353+'[1]4 кв'!K338</f>
        <v>2</v>
      </c>
      <c r="L315" s="152"/>
      <c r="M315" s="152"/>
      <c r="N315" s="152"/>
      <c r="O315" s="152"/>
      <c r="P315" s="152"/>
      <c r="Q315" s="152"/>
      <c r="R315" s="152"/>
      <c r="S315" s="152"/>
    </row>
    <row r="316" spans="1:19" x14ac:dyDescent="0.25">
      <c r="A316" s="68">
        <v>8014</v>
      </c>
      <c r="B316" s="147" t="s">
        <v>340</v>
      </c>
      <c r="C316" s="102"/>
      <c r="D316" s="102"/>
      <c r="E316" s="102"/>
      <c r="F316" s="102"/>
      <c r="G316" s="102"/>
      <c r="H316" s="102"/>
      <c r="I316" s="103"/>
      <c r="J316" s="68"/>
      <c r="K316" s="68">
        <f>'[1]9 мес.'!K354+'[1]4 кв'!K339</f>
        <v>1</v>
      </c>
      <c r="L316" s="152"/>
      <c r="M316" s="152"/>
      <c r="N316" s="152"/>
      <c r="O316" s="152"/>
      <c r="P316" s="152"/>
      <c r="Q316" s="152"/>
      <c r="R316" s="152"/>
      <c r="S316" s="152"/>
    </row>
    <row r="317" spans="1:19" x14ac:dyDescent="0.25">
      <c r="A317" s="68">
        <v>8015</v>
      </c>
      <c r="B317" s="147" t="s">
        <v>341</v>
      </c>
      <c r="C317" s="267"/>
      <c r="D317" s="102"/>
      <c r="E317" s="102"/>
      <c r="F317" s="102"/>
      <c r="G317" s="102"/>
      <c r="H317" s="102"/>
      <c r="I317" s="103"/>
      <c r="J317" s="68">
        <f>'[1]9 мес.'!J355+'[1]4 кв'!J340</f>
        <v>1</v>
      </c>
      <c r="K317" s="68">
        <f>'[1]9 мес.'!K355+'[1]4 кв'!K340</f>
        <v>1</v>
      </c>
      <c r="L317" s="152"/>
      <c r="M317" s="152"/>
      <c r="N317" s="152"/>
      <c r="O317" s="152"/>
      <c r="P317" s="152"/>
      <c r="Q317" s="152"/>
      <c r="R317" s="152"/>
      <c r="S317" s="152"/>
    </row>
    <row r="318" spans="1:19" ht="32.25" customHeight="1" x14ac:dyDescent="0.25">
      <c r="A318" s="68">
        <v>8016</v>
      </c>
      <c r="B318" s="70" t="s">
        <v>342</v>
      </c>
      <c r="C318" s="253"/>
      <c r="D318" s="102"/>
      <c r="E318" s="102"/>
      <c r="F318" s="102"/>
      <c r="G318" s="102"/>
      <c r="H318" s="102"/>
      <c r="I318" s="103"/>
      <c r="J318" s="68">
        <f>'[1]9 мес.'!J356+'[1]4 кв'!J341</f>
        <v>2</v>
      </c>
      <c r="K318" s="68">
        <f>'[1]9 мес.'!K356+'[1]4 кв'!K341</f>
        <v>1</v>
      </c>
      <c r="L318" s="152"/>
      <c r="M318" s="152"/>
      <c r="N318" s="152"/>
      <c r="O318" s="152"/>
      <c r="P318" s="152"/>
      <c r="Q318" s="152"/>
      <c r="R318" s="152"/>
      <c r="S318" s="152"/>
    </row>
    <row r="319" spans="1:19" ht="26.25" customHeight="1" x14ac:dyDescent="0.25">
      <c r="A319" s="68">
        <v>8208</v>
      </c>
      <c r="B319" s="70" t="s">
        <v>343</v>
      </c>
      <c r="C319" s="253"/>
      <c r="D319" s="102"/>
      <c r="E319" s="102"/>
      <c r="F319" s="102"/>
      <c r="G319" s="102"/>
      <c r="H319" s="102"/>
      <c r="I319" s="103"/>
      <c r="J319" s="68">
        <f>'[1]9 мес.'!J357+'[1]4 кв'!J342</f>
        <v>1</v>
      </c>
      <c r="K319" s="68"/>
      <c r="L319" s="152"/>
      <c r="M319" s="152"/>
      <c r="N319" s="152"/>
      <c r="O319" s="152"/>
      <c r="P319" s="152"/>
      <c r="Q319" s="152"/>
      <c r="R319" s="152"/>
      <c r="S319" s="152"/>
    </row>
    <row r="320" spans="1:19" ht="31.5" customHeight="1" x14ac:dyDescent="0.25">
      <c r="A320" s="68">
        <v>8209</v>
      </c>
      <c r="B320" s="147" t="s">
        <v>344</v>
      </c>
      <c r="C320" s="267"/>
      <c r="D320" s="102"/>
      <c r="E320" s="102"/>
      <c r="F320" s="102"/>
      <c r="G320" s="102"/>
      <c r="H320" s="102"/>
      <c r="I320" s="103"/>
      <c r="J320" s="68">
        <f>'[1]9 мес.'!J358+'[1]4 кв'!J343</f>
        <v>6</v>
      </c>
      <c r="K320" s="68">
        <f>'[1]9 мес.'!K358+'[1]4 кв'!K343</f>
        <v>3</v>
      </c>
      <c r="L320" s="152"/>
      <c r="M320" s="152"/>
      <c r="N320" s="152"/>
      <c r="O320" s="152"/>
      <c r="P320" s="152"/>
      <c r="Q320" s="152"/>
      <c r="R320" s="152"/>
      <c r="S320" s="152"/>
    </row>
    <row r="321" spans="1:19" ht="30" customHeight="1" x14ac:dyDescent="0.25">
      <c r="A321" s="68">
        <v>8210</v>
      </c>
      <c r="B321" s="70" t="s">
        <v>345</v>
      </c>
      <c r="C321" s="253"/>
      <c r="D321" s="102"/>
      <c r="E321" s="102"/>
      <c r="F321" s="102"/>
      <c r="G321" s="102"/>
      <c r="H321" s="102"/>
      <c r="I321" s="103"/>
      <c r="J321" s="68">
        <f>'[1]9 мес.'!J359+'[1]4 кв'!J344</f>
        <v>40</v>
      </c>
      <c r="K321" s="68">
        <f>'[1]9 мес.'!K359+'[1]4 кв'!K344</f>
        <v>41</v>
      </c>
      <c r="L321" s="152"/>
      <c r="M321" s="152"/>
      <c r="N321" s="152"/>
      <c r="O321" s="152"/>
      <c r="P321" s="152"/>
      <c r="Q321" s="152"/>
      <c r="R321" s="152"/>
      <c r="S321" s="152"/>
    </row>
    <row r="322" spans="1:19" ht="28.5" customHeight="1" x14ac:dyDescent="0.25">
      <c r="A322" s="68">
        <v>8211</v>
      </c>
      <c r="B322" s="70" t="s">
        <v>346</v>
      </c>
      <c r="C322" s="253"/>
      <c r="D322" s="102"/>
      <c r="E322" s="102"/>
      <c r="F322" s="102"/>
      <c r="G322" s="102"/>
      <c r="H322" s="102"/>
      <c r="I322" s="103"/>
      <c r="J322" s="68"/>
      <c r="K322" s="68">
        <f>'[1]9 мес.'!K360+'[1]4 кв'!K345</f>
        <v>1</v>
      </c>
      <c r="L322" s="152"/>
      <c r="M322" s="152"/>
      <c r="N322" s="152"/>
      <c r="O322" s="152"/>
      <c r="P322" s="152"/>
      <c r="Q322" s="152"/>
      <c r="R322" s="152"/>
      <c r="S322" s="152"/>
    </row>
    <row r="323" spans="1:19" x14ac:dyDescent="0.25">
      <c r="A323" s="68">
        <v>8212</v>
      </c>
      <c r="B323" s="70" t="s">
        <v>347</v>
      </c>
      <c r="C323" s="253"/>
      <c r="D323" s="102"/>
      <c r="E323" s="102"/>
      <c r="F323" s="102"/>
      <c r="G323" s="102"/>
      <c r="H323" s="102"/>
      <c r="I323" s="103"/>
      <c r="J323" s="68">
        <f>'[1]9 мес.'!J361+'[1]4 кв'!J346</f>
        <v>35</v>
      </c>
      <c r="K323" s="68">
        <f>'[1]9 мес.'!K361+'[1]4 кв'!K346</f>
        <v>24</v>
      </c>
      <c r="L323" s="152"/>
      <c r="M323" s="152"/>
      <c r="N323" s="152"/>
      <c r="O323" s="152"/>
      <c r="P323" s="152"/>
      <c r="Q323" s="152"/>
      <c r="R323" s="152"/>
      <c r="S323" s="152"/>
    </row>
    <row r="324" spans="1:19" x14ac:dyDescent="0.25">
      <c r="A324" s="68">
        <v>8214</v>
      </c>
      <c r="B324" s="70" t="s">
        <v>348</v>
      </c>
      <c r="C324" s="253"/>
      <c r="D324" s="102"/>
      <c r="E324" s="102"/>
      <c r="F324" s="102"/>
      <c r="G324" s="102"/>
      <c r="H324" s="102"/>
      <c r="I324" s="103"/>
      <c r="J324" s="68">
        <f>'[1]9 мес.'!J362+'[1]4 кв'!J347</f>
        <v>9</v>
      </c>
      <c r="K324" s="68">
        <f>'[1]9 мес.'!K362+'[1]4 кв'!K347</f>
        <v>13</v>
      </c>
      <c r="L324" s="152"/>
      <c r="M324" s="152"/>
      <c r="N324" s="152"/>
      <c r="O324" s="152"/>
      <c r="P324" s="152"/>
      <c r="Q324" s="152"/>
      <c r="R324" s="152"/>
      <c r="S324" s="152"/>
    </row>
    <row r="325" spans="1:19" x14ac:dyDescent="0.25">
      <c r="A325" s="68">
        <v>8215</v>
      </c>
      <c r="B325" s="70" t="s">
        <v>349</v>
      </c>
      <c r="C325" s="102"/>
      <c r="D325" s="102"/>
      <c r="E325" s="102"/>
      <c r="F325" s="102"/>
      <c r="G325" s="102"/>
      <c r="H325" s="102"/>
      <c r="I325" s="103"/>
      <c r="J325" s="68">
        <f>'[1]9 мес.'!J363+'[1]4 кв'!J348</f>
        <v>3</v>
      </c>
      <c r="K325" s="68"/>
      <c r="L325" s="152"/>
      <c r="M325" s="152"/>
      <c r="N325" s="152"/>
      <c r="O325" s="152"/>
      <c r="P325" s="152"/>
      <c r="Q325" s="152"/>
      <c r="R325" s="152"/>
      <c r="S325" s="152"/>
    </row>
    <row r="326" spans="1:19" x14ac:dyDescent="0.25">
      <c r="A326" s="68">
        <v>8217</v>
      </c>
      <c r="B326" s="70" t="s">
        <v>350</v>
      </c>
      <c r="C326" s="102"/>
      <c r="D326" s="102"/>
      <c r="E326" s="102"/>
      <c r="F326" s="102"/>
      <c r="G326" s="102"/>
      <c r="H326" s="102"/>
      <c r="I326" s="103"/>
      <c r="J326" s="68"/>
      <c r="K326" s="68">
        <f>'[1]9 мес.'!K364+'[1]4 кв'!K349</f>
        <v>2</v>
      </c>
      <c r="L326" s="152"/>
      <c r="M326" s="152"/>
      <c r="N326" s="152"/>
      <c r="O326" s="152"/>
      <c r="P326" s="152"/>
      <c r="Q326" s="152"/>
      <c r="R326" s="152"/>
      <c r="S326" s="152"/>
    </row>
    <row r="327" spans="1:19" x14ac:dyDescent="0.25">
      <c r="A327" s="68">
        <v>8219</v>
      </c>
      <c r="B327" s="177" t="s">
        <v>351</v>
      </c>
      <c r="C327" s="297"/>
      <c r="D327" s="297"/>
      <c r="E327" s="297"/>
      <c r="F327" s="297"/>
      <c r="G327" s="297"/>
      <c r="H327" s="297"/>
      <c r="I327" s="298"/>
      <c r="J327" s="68">
        <f>'[1]9 мес.'!J365+'[1]4 кв'!J350</f>
        <v>1</v>
      </c>
      <c r="K327" s="68">
        <f>'[1]9 мес.'!K365+'[1]4 кв'!K350</f>
        <v>2</v>
      </c>
      <c r="L327" s="152"/>
      <c r="M327" s="152"/>
      <c r="N327" s="152"/>
      <c r="O327" s="152"/>
      <c r="P327" s="152"/>
      <c r="Q327" s="152"/>
      <c r="R327" s="152"/>
      <c r="S327" s="152"/>
    </row>
    <row r="328" spans="1:19" x14ac:dyDescent="0.25">
      <c r="A328" s="68">
        <v>8221</v>
      </c>
      <c r="B328" s="70" t="s">
        <v>352</v>
      </c>
      <c r="C328" s="253"/>
      <c r="D328" s="102"/>
      <c r="E328" s="102"/>
      <c r="F328" s="102"/>
      <c r="G328" s="102"/>
      <c r="H328" s="102"/>
      <c r="I328" s="103"/>
      <c r="J328" s="68"/>
      <c r="K328" s="68">
        <f>'[1]9 мес.'!K367+'[1]4 кв'!K352</f>
        <v>1</v>
      </c>
      <c r="L328" s="152"/>
      <c r="M328" s="152"/>
      <c r="N328" s="152"/>
      <c r="O328" s="152"/>
      <c r="P328" s="152"/>
      <c r="Q328" s="152"/>
      <c r="R328" s="152"/>
      <c r="S328" s="152"/>
    </row>
    <row r="329" spans="1:19" x14ac:dyDescent="0.25">
      <c r="A329" s="68">
        <v>8222</v>
      </c>
      <c r="B329" s="147" t="s">
        <v>353</v>
      </c>
      <c r="C329" s="267"/>
      <c r="D329" s="102"/>
      <c r="E329" s="102"/>
      <c r="F329" s="102"/>
      <c r="G329" s="102"/>
      <c r="H329" s="102"/>
      <c r="I329" s="103"/>
      <c r="J329" s="68">
        <f>'[1]9 мес.'!J368+'[1]4 кв'!J353</f>
        <v>1</v>
      </c>
      <c r="K329" s="68">
        <f>'[1]9 мес.'!K368+'[1]4 кв'!K353</f>
        <v>3</v>
      </c>
      <c r="L329" s="152"/>
      <c r="M329" s="152"/>
      <c r="N329" s="152"/>
      <c r="O329" s="152"/>
      <c r="P329" s="152"/>
      <c r="Q329" s="152"/>
      <c r="R329" s="152"/>
      <c r="S329" s="152"/>
    </row>
    <row r="330" spans="1:19" x14ac:dyDescent="0.25">
      <c r="A330" s="68">
        <v>8223</v>
      </c>
      <c r="B330" s="299" t="s">
        <v>354</v>
      </c>
      <c r="C330" s="300"/>
      <c r="D330" s="297"/>
      <c r="E330" s="297"/>
      <c r="F330" s="297"/>
      <c r="G330" s="297"/>
      <c r="H330" s="297"/>
      <c r="I330" s="298"/>
      <c r="J330" s="68">
        <f>'[1]9 мес.'!J369+'[1]4 кв'!J354</f>
        <v>4</v>
      </c>
      <c r="K330" s="68">
        <f>'[1]9 мес.'!K369+'[1]4 кв'!K354</f>
        <v>6</v>
      </c>
      <c r="L330" s="152"/>
      <c r="M330" s="152"/>
      <c r="N330" s="152"/>
      <c r="O330" s="152"/>
      <c r="P330" s="152"/>
      <c r="Q330" s="152"/>
      <c r="R330" s="152"/>
      <c r="S330" s="152"/>
    </row>
    <row r="331" spans="1:19" x14ac:dyDescent="0.25">
      <c r="A331" s="68">
        <v>8224</v>
      </c>
      <c r="B331" s="147" t="s">
        <v>355</v>
      </c>
      <c r="C331" s="267"/>
      <c r="D331" s="102"/>
      <c r="E331" s="102"/>
      <c r="F331" s="102"/>
      <c r="G331" s="102"/>
      <c r="H331" s="102"/>
      <c r="I331" s="103"/>
      <c r="J331" s="68">
        <f>'[1]9 мес.'!J370+'[1]4 кв'!J355</f>
        <v>1</v>
      </c>
      <c r="K331" s="68">
        <f>'[1]9 мес.'!K370+'[1]4 кв'!K355</f>
        <v>1</v>
      </c>
      <c r="L331" s="152"/>
      <c r="M331" s="152"/>
      <c r="N331" s="152"/>
      <c r="O331" s="152"/>
      <c r="P331" s="152"/>
      <c r="Q331" s="152"/>
      <c r="R331" s="152"/>
      <c r="S331" s="152"/>
    </row>
    <row r="332" spans="1:19" x14ac:dyDescent="0.25">
      <c r="A332" s="68">
        <v>8225</v>
      </c>
      <c r="B332" s="147" t="s">
        <v>356</v>
      </c>
      <c r="C332" s="267"/>
      <c r="D332" s="102"/>
      <c r="E332" s="102"/>
      <c r="F332" s="102"/>
      <c r="G332" s="102"/>
      <c r="H332" s="102"/>
      <c r="I332" s="103"/>
      <c r="J332" s="68">
        <f>'[1]9 мес.'!J371+'[1]4 кв'!J356</f>
        <v>2</v>
      </c>
      <c r="K332" s="68">
        <f>'[1]9 мес.'!K371+'[1]4 кв'!K356</f>
        <v>1</v>
      </c>
      <c r="L332" s="152"/>
      <c r="M332" s="152"/>
      <c r="N332" s="152"/>
      <c r="O332" s="152"/>
      <c r="P332" s="152"/>
      <c r="Q332" s="152"/>
      <c r="R332" s="152"/>
      <c r="S332" s="152"/>
    </row>
    <row r="333" spans="1:19" x14ac:dyDescent="0.25">
      <c r="A333" s="68">
        <v>8226</v>
      </c>
      <c r="B333" s="147" t="s">
        <v>357</v>
      </c>
      <c r="C333" s="267"/>
      <c r="D333" s="102"/>
      <c r="E333" s="102"/>
      <c r="F333" s="102"/>
      <c r="G333" s="102"/>
      <c r="H333" s="102"/>
      <c r="I333" s="103"/>
      <c r="J333" s="68">
        <f>'[1]9 мес.'!J372+'[1]4 кв'!J357</f>
        <v>5</v>
      </c>
      <c r="K333" s="68">
        <f>'[1]9 мес.'!K372+'[1]4 кв'!K357</f>
        <v>1</v>
      </c>
      <c r="L333" s="152"/>
      <c r="M333" s="152"/>
      <c r="N333" s="152"/>
      <c r="O333" s="152"/>
      <c r="P333" s="152"/>
      <c r="Q333" s="152"/>
      <c r="R333" s="152"/>
      <c r="S333" s="152"/>
    </row>
    <row r="334" spans="1:19" x14ac:dyDescent="0.25">
      <c r="A334" s="68">
        <v>8227</v>
      </c>
      <c r="B334" s="147" t="s">
        <v>358</v>
      </c>
      <c r="C334" s="102"/>
      <c r="D334" s="102"/>
      <c r="E334" s="102"/>
      <c r="F334" s="102"/>
      <c r="G334" s="102"/>
      <c r="H334" s="102"/>
      <c r="I334" s="103"/>
      <c r="J334" s="68"/>
      <c r="K334" s="68">
        <f>'[1]9 мес.'!K373+'[1]4 кв'!K358</f>
        <v>1</v>
      </c>
      <c r="L334" s="152"/>
      <c r="M334" s="152"/>
      <c r="N334" s="152"/>
      <c r="O334" s="152"/>
      <c r="P334" s="152"/>
      <c r="Q334" s="152"/>
      <c r="R334" s="152"/>
      <c r="S334" s="152"/>
    </row>
    <row r="335" spans="1:19" x14ac:dyDescent="0.25">
      <c r="A335" s="68">
        <v>8228</v>
      </c>
      <c r="B335" s="147" t="s">
        <v>359</v>
      </c>
      <c r="C335" s="267"/>
      <c r="D335" s="102"/>
      <c r="E335" s="102"/>
      <c r="F335" s="102"/>
      <c r="G335" s="102"/>
      <c r="H335" s="102"/>
      <c r="I335" s="103"/>
      <c r="J335" s="68">
        <f>'[1]9 мес.'!J374+'[1]4 кв'!J359</f>
        <v>3</v>
      </c>
      <c r="K335" s="68">
        <f>'[1]9 мес.'!K374+'[1]4 кв'!K359</f>
        <v>2</v>
      </c>
      <c r="L335" s="152"/>
      <c r="M335" s="152"/>
      <c r="N335" s="152"/>
      <c r="O335" s="152"/>
      <c r="P335" s="152"/>
      <c r="Q335" s="152"/>
      <c r="R335" s="152"/>
      <c r="S335" s="152"/>
    </row>
    <row r="336" spans="1:19" x14ac:dyDescent="0.25">
      <c r="A336" s="68">
        <v>8229</v>
      </c>
      <c r="B336" s="147" t="s">
        <v>351</v>
      </c>
      <c r="C336" s="267"/>
      <c r="D336" s="102"/>
      <c r="E336" s="102"/>
      <c r="F336" s="102"/>
      <c r="G336" s="102"/>
      <c r="H336" s="102"/>
      <c r="I336" s="103"/>
      <c r="J336" s="68">
        <f>'[1]9 мес.'!J375+'[1]4 кв'!J360</f>
        <v>1</v>
      </c>
      <c r="K336" s="68">
        <f>'[1]9 мес.'!K375+'[1]4 кв'!K360</f>
        <v>1</v>
      </c>
      <c r="L336" s="152"/>
      <c r="M336" s="152"/>
      <c r="N336" s="152"/>
      <c r="O336" s="152"/>
      <c r="P336" s="152"/>
      <c r="Q336" s="152"/>
      <c r="R336" s="152"/>
      <c r="S336" s="152"/>
    </row>
    <row r="337" spans="1:19" x14ac:dyDescent="0.25">
      <c r="A337" s="68">
        <v>8230</v>
      </c>
      <c r="B337" s="147" t="s">
        <v>360</v>
      </c>
      <c r="C337" s="102"/>
      <c r="D337" s="102"/>
      <c r="E337" s="102"/>
      <c r="F337" s="102"/>
      <c r="G337" s="102"/>
      <c r="H337" s="102"/>
      <c r="I337" s="103"/>
      <c r="J337" s="68">
        <f>'[1]9 мес.'!J376+'[1]4 кв'!J361</f>
        <v>1</v>
      </c>
      <c r="K337" s="68"/>
      <c r="L337" s="152"/>
      <c r="M337" s="152"/>
      <c r="N337" s="152"/>
      <c r="O337" s="152"/>
      <c r="P337" s="152"/>
      <c r="Q337" s="152"/>
      <c r="R337" s="152"/>
      <c r="S337" s="152"/>
    </row>
    <row r="338" spans="1:19" x14ac:dyDescent="0.25">
      <c r="A338" s="68">
        <v>8231</v>
      </c>
      <c r="B338" s="147" t="s">
        <v>361</v>
      </c>
      <c r="C338" s="102"/>
      <c r="D338" s="102"/>
      <c r="E338" s="102"/>
      <c r="F338" s="102"/>
      <c r="G338" s="102"/>
      <c r="H338" s="102"/>
      <c r="I338" s="103"/>
      <c r="J338" s="68">
        <f>'[1]9 мес.'!J377+'[1]4 кв'!J362</f>
        <v>1</v>
      </c>
      <c r="K338" s="68"/>
      <c r="L338" s="152"/>
      <c r="M338" s="152"/>
      <c r="N338" s="152"/>
      <c r="O338" s="152"/>
      <c r="P338" s="152"/>
      <c r="Q338" s="152"/>
      <c r="R338" s="152"/>
      <c r="S338" s="152"/>
    </row>
    <row r="339" spans="1:19" x14ac:dyDescent="0.25">
      <c r="A339" s="68"/>
      <c r="B339" s="215" t="s">
        <v>19</v>
      </c>
      <c r="C339" s="255"/>
      <c r="D339" s="102"/>
      <c r="E339" s="102"/>
      <c r="F339" s="102"/>
      <c r="G339" s="102"/>
      <c r="H339" s="102"/>
      <c r="I339" s="103"/>
      <c r="J339" s="68">
        <f>'[1]9 мес.'!J378+'[1]4 кв'!J363</f>
        <v>185</v>
      </c>
      <c r="K339" s="68">
        <f>'[1]9 мес.'!K378+'[1]4 кв'!K363</f>
        <v>149</v>
      </c>
      <c r="L339" s="152"/>
      <c r="M339" s="152"/>
      <c r="N339" s="152"/>
      <c r="O339" s="152"/>
      <c r="P339" s="152"/>
      <c r="Q339" s="152"/>
      <c r="R339" s="152"/>
      <c r="S339" s="152"/>
    </row>
    <row r="340" spans="1:19" x14ac:dyDescent="0.25">
      <c r="A340" s="154"/>
      <c r="B340" s="264"/>
      <c r="C340" s="264"/>
      <c r="D340" s="154"/>
      <c r="E340" s="154"/>
      <c r="F340" s="154"/>
      <c r="G340" s="154"/>
      <c r="H340" s="154"/>
      <c r="I340" s="154"/>
      <c r="J340" s="154"/>
      <c r="K340" s="154"/>
      <c r="L340" s="152"/>
      <c r="M340" s="152"/>
      <c r="N340" s="152"/>
      <c r="O340" s="152"/>
      <c r="P340" s="152"/>
      <c r="Q340" s="152"/>
      <c r="R340" s="152"/>
      <c r="S340" s="152"/>
    </row>
    <row r="341" spans="1:19" x14ac:dyDescent="0.25">
      <c r="A341" s="242" t="s">
        <v>362</v>
      </c>
      <c r="B341" s="242"/>
      <c r="C341" s="242"/>
      <c r="D341" s="242"/>
      <c r="E341" s="242"/>
      <c r="F341" s="242"/>
      <c r="G341" s="242"/>
      <c r="H341" s="242"/>
      <c r="I341" s="242"/>
      <c r="J341" s="242"/>
      <c r="K341" s="242"/>
      <c r="L341" s="152"/>
      <c r="M341" s="152"/>
      <c r="N341" s="152"/>
      <c r="O341" s="152"/>
      <c r="P341" s="152"/>
      <c r="Q341" s="152"/>
      <c r="R341" s="152"/>
      <c r="S341" s="152"/>
    </row>
    <row r="342" spans="1:19" x14ac:dyDescent="0.25">
      <c r="A342" s="8"/>
      <c r="B342" s="158">
        <f>J358+K358</f>
        <v>226</v>
      </c>
      <c r="C342" s="13"/>
      <c r="D342" s="245" t="s">
        <v>269</v>
      </c>
      <c r="E342" s="245"/>
      <c r="F342" s="8"/>
      <c r="G342" s="8"/>
      <c r="H342" s="8"/>
      <c r="I342" s="8"/>
      <c r="J342" s="8"/>
      <c r="K342" s="8"/>
      <c r="L342" s="152"/>
      <c r="M342" s="152"/>
      <c r="N342" s="152"/>
      <c r="O342" s="152"/>
      <c r="P342" s="152"/>
      <c r="Q342" s="152"/>
      <c r="R342" s="152"/>
      <c r="S342" s="152"/>
    </row>
    <row r="343" spans="1:19" x14ac:dyDescent="0.2">
      <c r="A343" s="20"/>
      <c r="B343" s="20"/>
      <c r="C343" s="20"/>
      <c r="D343" s="20"/>
      <c r="E343" s="20"/>
      <c r="F343" s="20"/>
      <c r="G343" s="247"/>
      <c r="H343" s="247"/>
      <c r="I343" s="247"/>
      <c r="J343" s="257" t="s">
        <v>363</v>
      </c>
      <c r="K343" s="296"/>
      <c r="L343" s="152"/>
      <c r="M343" s="152"/>
      <c r="N343" s="152"/>
      <c r="O343" s="152"/>
      <c r="P343" s="152"/>
      <c r="Q343" s="152"/>
      <c r="R343" s="152"/>
      <c r="S343" s="152"/>
    </row>
    <row r="344" spans="1:19" ht="25.5" x14ac:dyDescent="0.25">
      <c r="A344" s="169"/>
      <c r="B344" s="57" t="s">
        <v>271</v>
      </c>
      <c r="C344" s="258"/>
      <c r="D344" s="259"/>
      <c r="E344" s="259"/>
      <c r="F344" s="259"/>
      <c r="G344" s="259"/>
      <c r="H344" s="259"/>
      <c r="I344" s="103"/>
      <c r="J344" s="169" t="s">
        <v>178</v>
      </c>
      <c r="K344" s="169" t="s">
        <v>272</v>
      </c>
      <c r="L344" s="152"/>
      <c r="M344" s="152"/>
      <c r="N344" s="152"/>
      <c r="O344" s="152"/>
      <c r="P344" s="152"/>
      <c r="Q344" s="152"/>
      <c r="R344" s="152"/>
      <c r="S344" s="152"/>
    </row>
    <row r="345" spans="1:19" ht="28.5" customHeight="1" x14ac:dyDescent="0.25">
      <c r="A345" s="68">
        <v>9001</v>
      </c>
      <c r="B345" s="105" t="s">
        <v>364</v>
      </c>
      <c r="C345" s="260"/>
      <c r="D345" s="102"/>
      <c r="E345" s="102"/>
      <c r="F345" s="102"/>
      <c r="G345" s="102"/>
      <c r="H345" s="102"/>
      <c r="I345" s="103"/>
      <c r="J345" s="68">
        <f>'[1]9 мес.'!J384+'[1]4 кв'!J369</f>
        <v>14</v>
      </c>
      <c r="K345" s="68">
        <f>'[1]9 мес.'!K384+'[1]4 кв'!K369</f>
        <v>10</v>
      </c>
      <c r="L345" s="152"/>
      <c r="M345" s="152"/>
      <c r="N345" s="152"/>
      <c r="O345" s="152"/>
      <c r="P345" s="152"/>
      <c r="Q345" s="152"/>
      <c r="R345" s="152"/>
      <c r="S345" s="152"/>
    </row>
    <row r="346" spans="1:19" x14ac:dyDescent="0.25">
      <c r="A346" s="68">
        <v>9002</v>
      </c>
      <c r="B346" s="105" t="s">
        <v>365</v>
      </c>
      <c r="C346" s="260"/>
      <c r="D346" s="102"/>
      <c r="E346" s="102"/>
      <c r="F346" s="102"/>
      <c r="G346" s="102"/>
      <c r="H346" s="102"/>
      <c r="I346" s="103"/>
      <c r="J346" s="68">
        <f>'[1]9 мес.'!J385+'[1]4 кв'!J370</f>
        <v>19</v>
      </c>
      <c r="K346" s="68">
        <f>'[1]9 мес.'!K385+'[1]4 кв'!K370</f>
        <v>14</v>
      </c>
      <c r="L346" s="152"/>
      <c r="M346" s="152"/>
      <c r="N346" s="152"/>
      <c r="O346" s="152"/>
      <c r="P346" s="152"/>
      <c r="Q346" s="152"/>
      <c r="R346" s="152"/>
      <c r="S346" s="152"/>
    </row>
    <row r="347" spans="1:19" ht="65.25" customHeight="1" x14ac:dyDescent="0.25">
      <c r="A347" s="68">
        <v>9003</v>
      </c>
      <c r="B347" s="105" t="s">
        <v>366</v>
      </c>
      <c r="C347" s="260"/>
      <c r="D347" s="102"/>
      <c r="E347" s="102"/>
      <c r="F347" s="102"/>
      <c r="G347" s="102"/>
      <c r="H347" s="102"/>
      <c r="I347" s="103"/>
      <c r="J347" s="68">
        <f>'[1]9 мес.'!J386+'[1]4 кв'!J371</f>
        <v>3</v>
      </c>
      <c r="K347" s="68">
        <f>'[1]9 мес.'!K386+'[1]4 кв'!K371</f>
        <v>2</v>
      </c>
      <c r="L347" s="152"/>
      <c r="M347" s="152"/>
      <c r="N347" s="152"/>
      <c r="O347" s="152"/>
      <c r="P347" s="152"/>
      <c r="Q347" s="152"/>
      <c r="R347" s="152"/>
      <c r="S347" s="152"/>
    </row>
    <row r="348" spans="1:19" ht="33.75" customHeight="1" x14ac:dyDescent="0.25">
      <c r="A348" s="68">
        <v>9004</v>
      </c>
      <c r="B348" s="105" t="s">
        <v>367</v>
      </c>
      <c r="C348" s="260"/>
      <c r="D348" s="102"/>
      <c r="E348" s="102"/>
      <c r="F348" s="102"/>
      <c r="G348" s="102"/>
      <c r="H348" s="102"/>
      <c r="I348" s="103"/>
      <c r="J348" s="68">
        <f>'[1]9 мес.'!J387+'[1]4 кв'!J372</f>
        <v>24</v>
      </c>
      <c r="K348" s="68">
        <f>'[1]9 мес.'!K387+'[1]4 кв'!K372</f>
        <v>7</v>
      </c>
      <c r="L348" s="152"/>
      <c r="M348" s="152"/>
      <c r="N348" s="152"/>
      <c r="O348" s="152"/>
      <c r="P348" s="152"/>
      <c r="Q348" s="152"/>
      <c r="R348" s="152"/>
      <c r="S348" s="152"/>
    </row>
    <row r="349" spans="1:19" ht="21.75" customHeight="1" x14ac:dyDescent="0.25">
      <c r="A349" s="68">
        <v>9005</v>
      </c>
      <c r="B349" s="105" t="s">
        <v>368</v>
      </c>
      <c r="C349" s="260"/>
      <c r="D349" s="102"/>
      <c r="E349" s="102"/>
      <c r="F349" s="102"/>
      <c r="G349" s="102"/>
      <c r="H349" s="102"/>
      <c r="I349" s="103"/>
      <c r="J349" s="68">
        <f>'[1]9 мес.'!J388+'[1]4 кв'!J373</f>
        <v>27</v>
      </c>
      <c r="K349" s="68">
        <f>'[1]9 мес.'!K388+'[1]4 кв'!K373</f>
        <v>7</v>
      </c>
      <c r="L349" s="152"/>
      <c r="M349" s="152"/>
      <c r="N349" s="152"/>
      <c r="O349" s="152"/>
      <c r="P349" s="152"/>
      <c r="Q349" s="152"/>
      <c r="R349" s="152"/>
      <c r="S349" s="152"/>
    </row>
    <row r="350" spans="1:19" ht="32.25" customHeight="1" x14ac:dyDescent="0.25">
      <c r="A350" s="68">
        <v>9006</v>
      </c>
      <c r="B350" s="105" t="s">
        <v>369</v>
      </c>
      <c r="C350" s="260"/>
      <c r="D350" s="102"/>
      <c r="E350" s="102"/>
      <c r="F350" s="102"/>
      <c r="G350" s="102"/>
      <c r="H350" s="102"/>
      <c r="I350" s="103"/>
      <c r="J350" s="68">
        <f>'[1]9 мес.'!J389+'[1]4 кв'!J374</f>
        <v>13</v>
      </c>
      <c r="K350" s="68">
        <f>'[1]9 мес.'!K389+'[1]4 кв'!K374</f>
        <v>10</v>
      </c>
      <c r="L350" s="152"/>
      <c r="M350" s="152"/>
      <c r="N350" s="152"/>
      <c r="O350" s="152"/>
      <c r="P350" s="152"/>
      <c r="Q350" s="152"/>
      <c r="R350" s="152"/>
      <c r="S350" s="152"/>
    </row>
    <row r="351" spans="1:19" x14ac:dyDescent="0.25">
      <c r="A351" s="68">
        <v>9007</v>
      </c>
      <c r="B351" s="105" t="s">
        <v>370</v>
      </c>
      <c r="C351" s="260"/>
      <c r="D351" s="102"/>
      <c r="E351" s="102"/>
      <c r="F351" s="102"/>
      <c r="G351" s="102"/>
      <c r="H351" s="102"/>
      <c r="I351" s="103"/>
      <c r="J351" s="68">
        <f>'[1]9 мес.'!J390+'[1]4 кв'!J375</f>
        <v>6</v>
      </c>
      <c r="K351" s="68">
        <f>'[1]9 мес.'!K390+'[1]4 кв'!K375</f>
        <v>5</v>
      </c>
      <c r="L351" s="152"/>
      <c r="M351" s="152"/>
      <c r="N351" s="152"/>
      <c r="O351" s="152"/>
      <c r="P351" s="152"/>
      <c r="Q351" s="152"/>
      <c r="R351" s="152"/>
      <c r="S351" s="152"/>
    </row>
    <row r="352" spans="1:19" x14ac:dyDescent="0.25">
      <c r="A352" s="68">
        <v>9008</v>
      </c>
      <c r="B352" s="105" t="s">
        <v>371</v>
      </c>
      <c r="C352" s="260"/>
      <c r="D352" s="102"/>
      <c r="E352" s="102"/>
      <c r="F352" s="102"/>
      <c r="G352" s="102"/>
      <c r="H352" s="102"/>
      <c r="I352" s="103"/>
      <c r="J352" s="68">
        <f>'[1]9 мес.'!J391+'[1]4 кв'!J376</f>
        <v>8</v>
      </c>
      <c r="K352" s="68">
        <f>'[1]9 мес.'!K391+'[1]4 кв'!K376</f>
        <v>13</v>
      </c>
      <c r="L352" s="152"/>
      <c r="M352" s="152"/>
      <c r="N352" s="152"/>
      <c r="O352" s="152"/>
      <c r="P352" s="152"/>
      <c r="Q352" s="152"/>
      <c r="R352" s="152"/>
      <c r="S352" s="152"/>
    </row>
    <row r="353" spans="1:19" ht="36.75" customHeight="1" x14ac:dyDescent="0.25">
      <c r="A353" s="68">
        <v>9009</v>
      </c>
      <c r="B353" s="105" t="s">
        <v>372</v>
      </c>
      <c r="C353" s="102"/>
      <c r="D353" s="102"/>
      <c r="E353" s="102"/>
      <c r="F353" s="102"/>
      <c r="G353" s="102"/>
      <c r="H353" s="102"/>
      <c r="I353" s="103"/>
      <c r="J353" s="68">
        <f>'[1]9 мес.'!J392+'[1]4 кв'!J377</f>
        <v>4</v>
      </c>
      <c r="K353" s="68">
        <f>'[1]9 мес.'!K392+'[1]4 кв'!K377</f>
        <v>4</v>
      </c>
      <c r="L353" s="152"/>
      <c r="M353" s="152"/>
      <c r="N353" s="152"/>
      <c r="O353" s="152"/>
      <c r="P353" s="152"/>
      <c r="Q353" s="152"/>
      <c r="R353" s="152"/>
      <c r="S353" s="152"/>
    </row>
    <row r="354" spans="1:19" x14ac:dyDescent="0.25">
      <c r="A354" s="68">
        <v>9011</v>
      </c>
      <c r="B354" s="105" t="s">
        <v>373</v>
      </c>
      <c r="C354" s="260"/>
      <c r="D354" s="102"/>
      <c r="E354" s="102"/>
      <c r="F354" s="102"/>
      <c r="G354" s="102"/>
      <c r="H354" s="102"/>
      <c r="I354" s="103"/>
      <c r="J354" s="68">
        <f>'[1]9 мес.'!J393+'[1]4 кв'!J378</f>
        <v>3</v>
      </c>
      <c r="K354" s="68"/>
      <c r="L354" s="152"/>
      <c r="M354" s="152"/>
      <c r="N354" s="152"/>
      <c r="O354" s="152"/>
      <c r="P354" s="152"/>
      <c r="Q354" s="152"/>
      <c r="R354" s="152"/>
      <c r="S354" s="152"/>
    </row>
    <row r="355" spans="1:19" x14ac:dyDescent="0.25">
      <c r="A355" s="68">
        <v>9012</v>
      </c>
      <c r="B355" s="105" t="s">
        <v>374</v>
      </c>
      <c r="C355" s="260"/>
      <c r="D355" s="102"/>
      <c r="E355" s="102"/>
      <c r="F355" s="102"/>
      <c r="G355" s="102"/>
      <c r="H355" s="102"/>
      <c r="I355" s="103"/>
      <c r="J355" s="68">
        <f>'[1]9 мес.'!J394+'[1]4 кв'!J379</f>
        <v>20</v>
      </c>
      <c r="K355" s="68">
        <f>'[1]9 мес.'!K394+'[1]4 кв'!K379</f>
        <v>7</v>
      </c>
      <c r="L355" s="152"/>
      <c r="M355" s="152"/>
      <c r="N355" s="152"/>
      <c r="O355" s="152"/>
      <c r="P355" s="152"/>
      <c r="Q355" s="152"/>
      <c r="R355" s="152"/>
      <c r="S355" s="152"/>
    </row>
    <row r="356" spans="1:19" x14ac:dyDescent="0.25">
      <c r="A356" s="68">
        <v>9014</v>
      </c>
      <c r="B356" s="105" t="s">
        <v>375</v>
      </c>
      <c r="C356" s="260"/>
      <c r="D356" s="102"/>
      <c r="E356" s="102"/>
      <c r="F356" s="102"/>
      <c r="G356" s="102"/>
      <c r="H356" s="102"/>
      <c r="I356" s="103"/>
      <c r="J356" s="68">
        <f>'[1]9 мес.'!J395+'[1]4 кв'!J380</f>
        <v>1</v>
      </c>
      <c r="K356" s="68"/>
      <c r="L356" s="152"/>
      <c r="M356" s="152"/>
      <c r="N356" s="152"/>
      <c r="O356" s="152"/>
      <c r="P356" s="152"/>
      <c r="Q356" s="152"/>
      <c r="R356" s="152"/>
      <c r="S356" s="152"/>
    </row>
    <row r="357" spans="1:19" x14ac:dyDescent="0.25">
      <c r="A357" s="68">
        <v>9016</v>
      </c>
      <c r="B357" s="301" t="s">
        <v>376</v>
      </c>
      <c r="C357" s="260"/>
      <c r="D357" s="102"/>
      <c r="E357" s="102"/>
      <c r="F357" s="102"/>
      <c r="G357" s="102"/>
      <c r="H357" s="102"/>
      <c r="I357" s="103"/>
      <c r="J357" s="68">
        <f>'[1]9 мес.'!J397+'[1]4 кв'!J382</f>
        <v>4</v>
      </c>
      <c r="K357" s="68">
        <f>'[1]9 мес.'!K397+'[1]4 кв'!K382</f>
        <v>1</v>
      </c>
      <c r="L357" s="152"/>
      <c r="M357" s="152"/>
      <c r="N357" s="152"/>
      <c r="O357" s="152"/>
      <c r="P357" s="152"/>
      <c r="Q357" s="152"/>
      <c r="R357" s="152"/>
      <c r="S357" s="152"/>
    </row>
    <row r="358" spans="1:19" ht="15.75" customHeight="1" x14ac:dyDescent="0.25">
      <c r="A358" s="68"/>
      <c r="B358" s="215" t="s">
        <v>19</v>
      </c>
      <c r="C358" s="255"/>
      <c r="D358" s="102"/>
      <c r="E358" s="102"/>
      <c r="F358" s="102"/>
      <c r="G358" s="102"/>
      <c r="H358" s="102"/>
      <c r="I358" s="103"/>
      <c r="J358" s="68">
        <f>SUM(J345:J357)</f>
        <v>146</v>
      </c>
      <c r="K358" s="68">
        <f>SUM(K345:K357)</f>
        <v>80</v>
      </c>
      <c r="L358" s="152"/>
      <c r="M358" s="152"/>
      <c r="N358" s="152"/>
      <c r="O358" s="152"/>
      <c r="P358" s="152"/>
      <c r="Q358" s="152"/>
      <c r="R358" s="152"/>
      <c r="S358" s="152"/>
    </row>
    <row r="359" spans="1:19" ht="52.5" customHeight="1" x14ac:dyDescent="0.25">
      <c r="A359" s="302"/>
      <c r="B359" s="303"/>
      <c r="C359" s="304"/>
      <c r="D359" s="305"/>
      <c r="E359" s="305"/>
      <c r="F359" s="305"/>
      <c r="G359" s="305"/>
      <c r="H359" s="305"/>
      <c r="I359" s="305"/>
      <c r="J359" s="302"/>
      <c r="K359" s="302"/>
      <c r="L359" s="152"/>
      <c r="M359" s="152"/>
      <c r="N359" s="152"/>
      <c r="O359" s="152"/>
      <c r="P359" s="152"/>
      <c r="Q359" s="152"/>
      <c r="R359" s="152"/>
      <c r="S359" s="152"/>
    </row>
    <row r="360" spans="1:19" x14ac:dyDescent="0.25">
      <c r="A360" s="242" t="s">
        <v>377</v>
      </c>
      <c r="B360" s="242"/>
      <c r="C360" s="242"/>
      <c r="D360" s="242"/>
      <c r="E360" s="242"/>
      <c r="F360" s="242"/>
      <c r="G360" s="242"/>
      <c r="H360" s="242"/>
      <c r="I360" s="242"/>
      <c r="J360" s="242"/>
      <c r="K360" s="242"/>
      <c r="L360" s="152"/>
      <c r="M360" s="152"/>
      <c r="N360" s="152"/>
      <c r="O360" s="152"/>
      <c r="P360" s="152"/>
      <c r="Q360" s="152"/>
      <c r="R360" s="152"/>
      <c r="S360" s="152"/>
    </row>
    <row r="361" spans="1:19" ht="15" customHeight="1" x14ac:dyDescent="0.25">
      <c r="A361" s="8"/>
      <c r="B361" s="158">
        <f>J369+K369</f>
        <v>22</v>
      </c>
      <c r="C361" s="13"/>
      <c r="D361" s="245" t="s">
        <v>332</v>
      </c>
      <c r="E361" s="245"/>
      <c r="F361" s="8"/>
      <c r="G361" s="8"/>
      <c r="H361" s="8"/>
      <c r="I361" s="8"/>
      <c r="J361" s="8"/>
      <c r="K361" s="8"/>
      <c r="L361" s="152"/>
      <c r="M361" s="152"/>
      <c r="N361" s="152"/>
      <c r="O361" s="152"/>
      <c r="P361" s="152"/>
      <c r="Q361" s="152"/>
      <c r="R361" s="152"/>
      <c r="S361" s="152"/>
    </row>
    <row r="362" spans="1:19" x14ac:dyDescent="0.2">
      <c r="A362" s="20"/>
      <c r="B362" s="20"/>
      <c r="C362" s="20"/>
      <c r="D362" s="20"/>
      <c r="E362" s="20"/>
      <c r="F362" s="20"/>
      <c r="G362" s="247"/>
      <c r="H362" s="247"/>
      <c r="I362" s="247"/>
      <c r="J362" s="257" t="s">
        <v>378</v>
      </c>
      <c r="K362" s="296"/>
      <c r="L362" s="152"/>
      <c r="M362" s="152"/>
      <c r="N362" s="152"/>
      <c r="O362" s="152"/>
      <c r="P362" s="152"/>
      <c r="Q362" s="152"/>
      <c r="R362" s="152"/>
      <c r="S362" s="152"/>
    </row>
    <row r="363" spans="1:19" ht="18" customHeight="1" x14ac:dyDescent="0.25">
      <c r="A363" s="169"/>
      <c r="B363" s="57" t="s">
        <v>271</v>
      </c>
      <c r="C363" s="258"/>
      <c r="D363" s="259"/>
      <c r="E363" s="259"/>
      <c r="F363" s="259"/>
      <c r="G363" s="259"/>
      <c r="H363" s="259"/>
      <c r="I363" s="103"/>
      <c r="J363" s="169" t="s">
        <v>178</v>
      </c>
      <c r="K363" s="169" t="s">
        <v>272</v>
      </c>
      <c r="L363" s="152"/>
      <c r="M363" s="152"/>
      <c r="N363" s="152"/>
      <c r="O363" s="152"/>
      <c r="P363" s="152"/>
      <c r="Q363" s="152"/>
      <c r="R363" s="152"/>
      <c r="S363" s="152"/>
    </row>
    <row r="364" spans="1:19" x14ac:dyDescent="0.25">
      <c r="A364" s="68">
        <v>10002</v>
      </c>
      <c r="B364" s="105" t="s">
        <v>379</v>
      </c>
      <c r="C364" s="260"/>
      <c r="D364" s="102"/>
      <c r="E364" s="102"/>
      <c r="F364" s="102"/>
      <c r="G364" s="102"/>
      <c r="H364" s="102"/>
      <c r="I364" s="103"/>
      <c r="J364" s="68">
        <f>'[1]9 мес.'!J404+'[1]4 кв'!J389</f>
        <v>4</v>
      </c>
      <c r="K364" s="68"/>
      <c r="L364" s="152"/>
      <c r="M364" s="152"/>
      <c r="N364" s="152"/>
      <c r="O364" s="152"/>
      <c r="P364" s="152"/>
      <c r="Q364" s="152"/>
      <c r="R364" s="152"/>
      <c r="S364" s="152"/>
    </row>
    <row r="365" spans="1:19" x14ac:dyDescent="0.25">
      <c r="A365" s="68">
        <v>10003</v>
      </c>
      <c r="B365" s="70" t="s">
        <v>380</v>
      </c>
      <c r="C365" s="253"/>
      <c r="D365" s="102"/>
      <c r="E365" s="102"/>
      <c r="F365" s="102"/>
      <c r="G365" s="102"/>
      <c r="H365" s="102"/>
      <c r="I365" s="103"/>
      <c r="J365" s="68">
        <f>'[1]9 мес.'!J405+'[1]4 кв'!J390</f>
        <v>2</v>
      </c>
      <c r="K365" s="68">
        <f>'[1]9 мес.'!K405+'[1]4 кв'!K390</f>
        <v>1</v>
      </c>
      <c r="L365" s="152"/>
      <c r="M365" s="152"/>
      <c r="N365" s="152"/>
      <c r="O365" s="152"/>
      <c r="P365" s="152"/>
      <c r="Q365" s="152"/>
      <c r="R365" s="152"/>
      <c r="S365" s="152"/>
    </row>
    <row r="366" spans="1:19" x14ac:dyDescent="0.25">
      <c r="A366" s="68">
        <v>10004</v>
      </c>
      <c r="B366" s="70" t="s">
        <v>381</v>
      </c>
      <c r="C366" s="253"/>
      <c r="D366" s="102"/>
      <c r="E366" s="102"/>
      <c r="F366" s="102"/>
      <c r="G366" s="102"/>
      <c r="H366" s="102"/>
      <c r="I366" s="103"/>
      <c r="J366" s="68">
        <f>'[1]9 мес.'!J406+'[1]4 кв'!J391</f>
        <v>1</v>
      </c>
      <c r="K366" s="68">
        <f>'[1]9 мес.'!K406+'[1]4 кв'!K391</f>
        <v>5</v>
      </c>
      <c r="L366" s="152"/>
      <c r="M366" s="152"/>
      <c r="N366" s="152"/>
      <c r="O366" s="152"/>
      <c r="P366" s="152"/>
      <c r="Q366" s="152"/>
      <c r="R366" s="152"/>
      <c r="S366" s="152"/>
    </row>
    <row r="367" spans="1:19" x14ac:dyDescent="0.25">
      <c r="A367" s="68">
        <v>10005</v>
      </c>
      <c r="B367" s="70" t="s">
        <v>382</v>
      </c>
      <c r="C367" s="253"/>
      <c r="D367" s="102"/>
      <c r="E367" s="102"/>
      <c r="F367" s="102"/>
      <c r="G367" s="102"/>
      <c r="H367" s="102"/>
      <c r="I367" s="103"/>
      <c r="J367" s="68">
        <f>'[1]9 мес.'!J407+'[1]4 кв'!J392</f>
        <v>4</v>
      </c>
      <c r="K367" s="68">
        <f>'[1]9 мес.'!K407+'[1]4 кв'!K392</f>
        <v>2</v>
      </c>
      <c r="L367" s="152"/>
      <c r="M367" s="152"/>
      <c r="N367" s="152"/>
      <c r="O367" s="152"/>
      <c r="P367" s="152"/>
      <c r="Q367" s="152"/>
      <c r="R367" s="152"/>
      <c r="S367" s="152"/>
    </row>
    <row r="368" spans="1:19" x14ac:dyDescent="0.25">
      <c r="A368" s="68">
        <v>10011</v>
      </c>
      <c r="B368" s="70" t="s">
        <v>383</v>
      </c>
      <c r="C368" s="253"/>
      <c r="D368" s="102"/>
      <c r="E368" s="102"/>
      <c r="F368" s="102"/>
      <c r="G368" s="102"/>
      <c r="H368" s="102"/>
      <c r="I368" s="103"/>
      <c r="J368" s="68">
        <f>'[1]9 мес.'!J409+'[1]4 кв'!J394</f>
        <v>2</v>
      </c>
      <c r="K368" s="68">
        <f>'[1]9 мес.'!K409+'[1]4 кв'!K394</f>
        <v>1</v>
      </c>
      <c r="L368" s="152"/>
      <c r="M368" s="152"/>
      <c r="N368" s="152"/>
      <c r="O368" s="152"/>
      <c r="P368" s="152"/>
      <c r="Q368" s="152"/>
      <c r="R368" s="152"/>
      <c r="S368" s="152"/>
    </row>
    <row r="369" spans="1:19" x14ac:dyDescent="0.25">
      <c r="A369" s="268"/>
      <c r="B369" s="215" t="s">
        <v>19</v>
      </c>
      <c r="C369" s="255"/>
      <c r="D369" s="102"/>
      <c r="E369" s="102"/>
      <c r="F369" s="102"/>
      <c r="G369" s="102"/>
      <c r="H369" s="102"/>
      <c r="I369" s="103"/>
      <c r="J369" s="68">
        <f>SUM(J364:J368)</f>
        <v>13</v>
      </c>
      <c r="K369" s="68">
        <f>SUM(K364:K368)</f>
        <v>9</v>
      </c>
      <c r="L369" s="152"/>
      <c r="M369" s="152"/>
      <c r="N369" s="152"/>
      <c r="O369" s="152"/>
      <c r="P369" s="152"/>
      <c r="Q369" s="152"/>
      <c r="R369" s="152"/>
      <c r="S369" s="152"/>
    </row>
    <row r="370" spans="1:19" x14ac:dyDescent="0.25">
      <c r="A370" s="154"/>
      <c r="B370" s="264"/>
      <c r="C370" s="264"/>
      <c r="D370" s="154"/>
      <c r="E370" s="154"/>
      <c r="F370" s="154"/>
      <c r="G370" s="154"/>
      <c r="H370" s="154"/>
      <c r="I370" s="154"/>
      <c r="J370" s="154"/>
      <c r="K370" s="154"/>
      <c r="L370" s="152"/>
      <c r="M370" s="152"/>
      <c r="N370" s="152"/>
      <c r="O370" s="152"/>
      <c r="P370" s="152"/>
      <c r="Q370" s="152"/>
      <c r="R370" s="152"/>
      <c r="S370" s="152"/>
    </row>
    <row r="371" spans="1:19" x14ac:dyDescent="0.25">
      <c r="A371" s="306" t="s">
        <v>384</v>
      </c>
      <c r="B371" s="306"/>
      <c r="C371" s="306"/>
      <c r="D371" s="306"/>
      <c r="E371" s="306"/>
      <c r="F371" s="306"/>
      <c r="G371" s="306"/>
      <c r="H371" s="306"/>
      <c r="I371" s="306"/>
      <c r="J371" s="306"/>
      <c r="K371" s="306"/>
      <c r="L371" s="152"/>
      <c r="M371" s="152"/>
      <c r="N371" s="152"/>
      <c r="O371" s="152"/>
      <c r="P371" s="152"/>
      <c r="Q371" s="152"/>
      <c r="R371" s="152"/>
      <c r="S371" s="152"/>
    </row>
    <row r="372" spans="1:19" x14ac:dyDescent="0.25">
      <c r="A372" s="8"/>
      <c r="B372" s="158">
        <f>J387+K387</f>
        <v>85</v>
      </c>
      <c r="C372" s="13"/>
      <c r="D372" s="245" t="s">
        <v>269</v>
      </c>
      <c r="E372" s="245"/>
      <c r="F372" s="8"/>
      <c r="G372" s="8"/>
      <c r="H372" s="8"/>
      <c r="I372" s="8"/>
      <c r="J372" s="8"/>
      <c r="K372" s="8"/>
      <c r="L372" s="152"/>
      <c r="M372" s="152"/>
      <c r="N372" s="152"/>
      <c r="O372" s="152"/>
      <c r="P372" s="152"/>
      <c r="Q372" s="152"/>
      <c r="R372" s="152"/>
      <c r="S372" s="152"/>
    </row>
    <row r="373" spans="1:19" x14ac:dyDescent="0.2">
      <c r="A373" s="20"/>
      <c r="B373" s="20"/>
      <c r="C373" s="20"/>
      <c r="D373" s="20"/>
      <c r="E373" s="20"/>
      <c r="F373" s="20"/>
      <c r="G373" s="247"/>
      <c r="H373" s="247"/>
      <c r="I373" s="247"/>
      <c r="J373" s="257" t="s">
        <v>385</v>
      </c>
      <c r="K373" s="296"/>
      <c r="L373" s="152"/>
      <c r="M373" s="152"/>
      <c r="N373" s="152"/>
      <c r="O373" s="152"/>
      <c r="P373" s="152"/>
      <c r="Q373" s="152"/>
      <c r="R373" s="152"/>
      <c r="S373" s="152"/>
    </row>
    <row r="374" spans="1:19" ht="17.25" customHeight="1" x14ac:dyDescent="0.25">
      <c r="A374" s="169" t="s">
        <v>6</v>
      </c>
      <c r="B374" s="57" t="s">
        <v>271</v>
      </c>
      <c r="C374" s="258"/>
      <c r="D374" s="259"/>
      <c r="E374" s="259"/>
      <c r="F374" s="259"/>
      <c r="G374" s="259"/>
      <c r="H374" s="259"/>
      <c r="I374" s="103"/>
      <c r="J374" s="169" t="s">
        <v>178</v>
      </c>
      <c r="K374" s="169" t="s">
        <v>272</v>
      </c>
      <c r="L374" s="152"/>
      <c r="M374" s="152"/>
      <c r="N374" s="152"/>
      <c r="O374" s="152"/>
      <c r="P374" s="152"/>
      <c r="Q374" s="152"/>
      <c r="R374" s="152"/>
      <c r="S374" s="152"/>
    </row>
    <row r="375" spans="1:19" x14ac:dyDescent="0.25">
      <c r="A375" s="68">
        <v>11001</v>
      </c>
      <c r="B375" s="105" t="s">
        <v>386</v>
      </c>
      <c r="C375" s="260"/>
      <c r="D375" s="102"/>
      <c r="E375" s="102"/>
      <c r="F375" s="102"/>
      <c r="G375" s="102"/>
      <c r="H375" s="102"/>
      <c r="I375" s="103"/>
      <c r="J375" s="68">
        <f>'[1]9 мес.'!J416+'[1]4 кв'!J401</f>
        <v>1</v>
      </c>
      <c r="K375" s="68"/>
      <c r="L375" s="152"/>
      <c r="M375" s="152"/>
      <c r="N375" s="152"/>
      <c r="O375" s="152"/>
      <c r="P375" s="152"/>
      <c r="Q375" s="152"/>
      <c r="R375" s="152"/>
      <c r="S375" s="152"/>
    </row>
    <row r="376" spans="1:19" ht="30.75" customHeight="1" x14ac:dyDescent="0.25">
      <c r="A376" s="68">
        <v>11002</v>
      </c>
      <c r="B376" s="70" t="s">
        <v>387</v>
      </c>
      <c r="C376" s="253"/>
      <c r="D376" s="102"/>
      <c r="E376" s="102"/>
      <c r="F376" s="102"/>
      <c r="G376" s="102"/>
      <c r="H376" s="102"/>
      <c r="I376" s="103"/>
      <c r="J376" s="68">
        <f>'[1]9 мес.'!J417+'[1]4 кв'!J402</f>
        <v>3</v>
      </c>
      <c r="K376" s="68">
        <f>'[1]9 мес.'!K417+'[1]4 кв'!K402</f>
        <v>2</v>
      </c>
      <c r="L376" s="152"/>
      <c r="M376" s="152"/>
      <c r="N376" s="152"/>
      <c r="O376" s="152"/>
      <c r="P376" s="152"/>
      <c r="Q376" s="152"/>
      <c r="R376" s="152"/>
      <c r="S376" s="152"/>
    </row>
    <row r="377" spans="1:19" ht="23.25" customHeight="1" x14ac:dyDescent="0.25">
      <c r="A377" s="68">
        <v>11003</v>
      </c>
      <c r="B377" s="70" t="s">
        <v>388</v>
      </c>
      <c r="C377" s="253"/>
      <c r="D377" s="102"/>
      <c r="E377" s="102"/>
      <c r="F377" s="102"/>
      <c r="G377" s="102"/>
      <c r="H377" s="102"/>
      <c r="I377" s="103"/>
      <c r="J377" s="68">
        <f>'[1]9 мес.'!J418+'[1]4 кв'!J403</f>
        <v>8</v>
      </c>
      <c r="K377" s="68">
        <f>'[1]9 мес.'!K418+'[1]4 кв'!K403</f>
        <v>2</v>
      </c>
      <c r="L377" s="152"/>
      <c r="M377" s="152"/>
      <c r="N377" s="152"/>
      <c r="O377" s="152"/>
      <c r="P377" s="152"/>
      <c r="Q377" s="152"/>
      <c r="R377" s="152"/>
      <c r="S377" s="152"/>
    </row>
    <row r="378" spans="1:19" x14ac:dyDescent="0.25">
      <c r="A378" s="68">
        <v>11004</v>
      </c>
      <c r="B378" s="70" t="s">
        <v>389</v>
      </c>
      <c r="C378" s="253"/>
      <c r="D378" s="102"/>
      <c r="E378" s="102"/>
      <c r="F378" s="102"/>
      <c r="G378" s="102"/>
      <c r="H378" s="102"/>
      <c r="I378" s="103"/>
      <c r="J378" s="68">
        <f>'[1]9 мес.'!J419+'[1]4 кв'!J404</f>
        <v>26</v>
      </c>
      <c r="K378" s="68">
        <f>'[1]9 мес.'!K419+'[1]4 кв'!K404</f>
        <v>8</v>
      </c>
      <c r="L378" s="152"/>
      <c r="M378" s="152"/>
      <c r="N378" s="152"/>
      <c r="O378" s="152"/>
      <c r="P378" s="152"/>
      <c r="Q378" s="152"/>
      <c r="R378" s="152"/>
      <c r="S378" s="152"/>
    </row>
    <row r="379" spans="1:19" ht="31.5" customHeight="1" x14ac:dyDescent="0.25">
      <c r="A379" s="68">
        <v>11005</v>
      </c>
      <c r="B379" s="70" t="s">
        <v>390</v>
      </c>
      <c r="C379" s="253"/>
      <c r="D379" s="102"/>
      <c r="E379" s="102"/>
      <c r="F379" s="102"/>
      <c r="G379" s="102"/>
      <c r="H379" s="102"/>
      <c r="I379" s="103"/>
      <c r="J379" s="68">
        <f>'[1]9 мес.'!J420+'[1]4 кв'!J405</f>
        <v>7</v>
      </c>
      <c r="K379" s="68">
        <f>'[1]9 мес.'!K420+'[1]4 кв'!K405</f>
        <v>2</v>
      </c>
      <c r="L379" s="152"/>
      <c r="M379" s="152"/>
      <c r="N379" s="152"/>
      <c r="O379" s="152"/>
      <c r="P379" s="152"/>
      <c r="Q379" s="152"/>
      <c r="R379" s="152"/>
      <c r="S379" s="152"/>
    </row>
    <row r="380" spans="1:19" x14ac:dyDescent="0.25">
      <c r="A380" s="68">
        <v>11006</v>
      </c>
      <c r="B380" s="70" t="s">
        <v>391</v>
      </c>
      <c r="C380" s="102"/>
      <c r="D380" s="102"/>
      <c r="E380" s="102"/>
      <c r="F380" s="102"/>
      <c r="G380" s="102"/>
      <c r="H380" s="102"/>
      <c r="I380" s="103"/>
      <c r="J380" s="68">
        <f>'[1]9 мес.'!J421+'[1]4 кв'!J406</f>
        <v>1</v>
      </c>
      <c r="K380" s="68">
        <f>'[1]9 мес.'!K421+'[1]4 кв'!K406</f>
        <v>1</v>
      </c>
      <c r="L380" s="152"/>
      <c r="M380" s="152"/>
      <c r="N380" s="152"/>
      <c r="O380" s="152"/>
      <c r="P380" s="152"/>
      <c r="Q380" s="152"/>
      <c r="R380" s="152"/>
      <c r="S380" s="152"/>
    </row>
    <row r="381" spans="1:19" x14ac:dyDescent="0.25">
      <c r="A381" s="68">
        <v>11007</v>
      </c>
      <c r="B381" s="70" t="s">
        <v>392</v>
      </c>
      <c r="C381" s="253"/>
      <c r="D381" s="102"/>
      <c r="E381" s="102"/>
      <c r="F381" s="102"/>
      <c r="G381" s="102"/>
      <c r="H381" s="102"/>
      <c r="I381" s="103"/>
      <c r="J381" s="68">
        <f>'[1]9 мес.'!J422+'[1]4 кв'!J407</f>
        <v>4</v>
      </c>
      <c r="K381" s="68">
        <f>'[1]9 мес.'!K422+'[1]4 кв'!K407</f>
        <v>3</v>
      </c>
      <c r="L381" s="152"/>
      <c r="M381" s="152"/>
      <c r="N381" s="152"/>
      <c r="O381" s="152"/>
      <c r="P381" s="152"/>
      <c r="Q381" s="152"/>
      <c r="R381" s="152"/>
      <c r="S381" s="152"/>
    </row>
    <row r="382" spans="1:19" x14ac:dyDescent="0.25">
      <c r="A382" s="68">
        <v>11008</v>
      </c>
      <c r="B382" s="70" t="s">
        <v>393</v>
      </c>
      <c r="C382" s="253"/>
      <c r="D382" s="102"/>
      <c r="E382" s="102"/>
      <c r="F382" s="102"/>
      <c r="G382" s="102"/>
      <c r="H382" s="102"/>
      <c r="I382" s="103"/>
      <c r="J382" s="68">
        <f>'[1]9 мес.'!J423+'[1]4 кв'!J408</f>
        <v>2</v>
      </c>
      <c r="K382" s="68">
        <f>'[1]9 мес.'!K423+'[1]4 кв'!K408</f>
        <v>1</v>
      </c>
      <c r="L382" s="152"/>
      <c r="M382" s="152"/>
      <c r="N382" s="152"/>
      <c r="O382" s="152"/>
      <c r="P382" s="152"/>
      <c r="Q382" s="152"/>
      <c r="R382" s="152"/>
      <c r="S382" s="152"/>
    </row>
    <row r="383" spans="1:19" x14ac:dyDescent="0.25">
      <c r="A383" s="68">
        <v>11009</v>
      </c>
      <c r="B383" s="70" t="s">
        <v>394</v>
      </c>
      <c r="C383" s="253"/>
      <c r="D383" s="102"/>
      <c r="E383" s="102"/>
      <c r="F383" s="102"/>
      <c r="G383" s="102"/>
      <c r="H383" s="102"/>
      <c r="I383" s="103"/>
      <c r="J383" s="68">
        <f>'[1]9 мес.'!J424+'[1]4 кв'!J409</f>
        <v>4</v>
      </c>
      <c r="K383" s="68"/>
      <c r="L383" s="152"/>
      <c r="M383" s="152"/>
      <c r="N383" s="152"/>
      <c r="O383" s="152"/>
      <c r="P383" s="152"/>
      <c r="Q383" s="152"/>
      <c r="R383" s="152"/>
      <c r="S383" s="152"/>
    </row>
    <row r="384" spans="1:19" x14ac:dyDescent="0.25">
      <c r="A384" s="68">
        <v>11010</v>
      </c>
      <c r="B384" s="70" t="s">
        <v>395</v>
      </c>
      <c r="C384" s="253"/>
      <c r="D384" s="102"/>
      <c r="E384" s="102"/>
      <c r="F384" s="102"/>
      <c r="G384" s="102"/>
      <c r="H384" s="102"/>
      <c r="I384" s="103"/>
      <c r="J384" s="68">
        <f>'[1]9 мес.'!J425+'[1]4 кв'!J410</f>
        <v>4</v>
      </c>
      <c r="K384" s="68">
        <f>'[1]9 мес.'!K425+'[1]4 кв'!K410</f>
        <v>1</v>
      </c>
      <c r="L384" s="152"/>
      <c r="M384" s="152"/>
      <c r="N384" s="152"/>
      <c r="O384" s="152"/>
      <c r="P384" s="152"/>
      <c r="Q384" s="152"/>
      <c r="R384" s="152"/>
      <c r="S384" s="152"/>
    </row>
    <row r="385" spans="1:19" x14ac:dyDescent="0.25">
      <c r="A385" s="68">
        <v>11011</v>
      </c>
      <c r="B385" s="70" t="s">
        <v>396</v>
      </c>
      <c r="C385" s="253"/>
      <c r="D385" s="102"/>
      <c r="E385" s="102"/>
      <c r="F385" s="102"/>
      <c r="G385" s="102"/>
      <c r="H385" s="102"/>
      <c r="I385" s="103"/>
      <c r="J385" s="68">
        <f>'[1]9 мес.'!J426+'[1]4 кв'!J411</f>
        <v>4</v>
      </c>
      <c r="K385" s="68"/>
      <c r="L385" s="152"/>
      <c r="M385" s="152"/>
      <c r="N385" s="152"/>
      <c r="O385" s="152"/>
      <c r="P385" s="152"/>
      <c r="Q385" s="152"/>
      <c r="R385" s="152"/>
      <c r="S385" s="152"/>
    </row>
    <row r="386" spans="1:19" x14ac:dyDescent="0.25">
      <c r="A386" s="68">
        <v>11012</v>
      </c>
      <c r="B386" s="70" t="s">
        <v>397</v>
      </c>
      <c r="C386" s="102"/>
      <c r="D386" s="102"/>
      <c r="E386" s="102"/>
      <c r="F386" s="102"/>
      <c r="G386" s="102"/>
      <c r="H386" s="102"/>
      <c r="I386" s="103"/>
      <c r="J386" s="68">
        <f>'[1]9 мес.'!J427+'[1]4 кв'!J412</f>
        <v>1</v>
      </c>
      <c r="K386" s="68"/>
      <c r="L386" s="152"/>
      <c r="M386" s="152"/>
      <c r="N386" s="152"/>
      <c r="O386" s="152"/>
      <c r="P386" s="152"/>
      <c r="Q386" s="152"/>
      <c r="R386" s="152"/>
      <c r="S386" s="152"/>
    </row>
    <row r="387" spans="1:19" ht="14.25" customHeight="1" x14ac:dyDescent="0.25">
      <c r="A387" s="68"/>
      <c r="B387" s="215" t="s">
        <v>19</v>
      </c>
      <c r="C387" s="255"/>
      <c r="D387" s="102"/>
      <c r="E387" s="102"/>
      <c r="F387" s="102"/>
      <c r="G387" s="102"/>
      <c r="H387" s="102"/>
      <c r="I387" s="103"/>
      <c r="J387" s="68">
        <f>SUM(J375:J386)</f>
        <v>65</v>
      </c>
      <c r="K387" s="68">
        <f>SUM(K375:K386)</f>
        <v>20</v>
      </c>
      <c r="L387" s="152"/>
      <c r="M387" s="152"/>
      <c r="N387" s="152"/>
      <c r="O387" s="152"/>
      <c r="P387" s="152"/>
      <c r="Q387" s="152"/>
      <c r="R387" s="152"/>
      <c r="S387" s="152"/>
    </row>
    <row r="388" spans="1:19" x14ac:dyDescent="0.25">
      <c r="A388" s="154"/>
      <c r="B388" s="264"/>
      <c r="C388" s="264"/>
      <c r="D388" s="154"/>
      <c r="E388" s="154"/>
      <c r="F388" s="154"/>
      <c r="G388" s="154"/>
      <c r="H388" s="154"/>
      <c r="I388" s="154"/>
      <c r="J388" s="154"/>
      <c r="K388" s="154"/>
      <c r="L388" s="152"/>
      <c r="M388" s="152"/>
      <c r="N388" s="152"/>
      <c r="O388" s="152"/>
      <c r="P388" s="152"/>
      <c r="Q388" s="152"/>
      <c r="R388" s="152"/>
      <c r="S388" s="152"/>
    </row>
    <row r="389" spans="1:19" x14ac:dyDescent="0.25">
      <c r="A389" s="306" t="s">
        <v>398</v>
      </c>
      <c r="B389" s="306"/>
      <c r="C389" s="306"/>
      <c r="D389" s="306"/>
      <c r="E389" s="306"/>
      <c r="F389" s="306"/>
      <c r="G389" s="306"/>
      <c r="H389" s="306"/>
      <c r="I389" s="306"/>
      <c r="J389" s="306"/>
      <c r="K389" s="306"/>
      <c r="L389" s="152"/>
      <c r="M389" s="152"/>
      <c r="N389" s="152"/>
      <c r="O389" s="152"/>
      <c r="P389" s="152"/>
      <c r="Q389" s="152"/>
      <c r="R389" s="152"/>
      <c r="S389" s="152"/>
    </row>
    <row r="390" spans="1:19" ht="14.25" customHeight="1" x14ac:dyDescent="0.25">
      <c r="A390" s="8"/>
      <c r="B390" s="158">
        <f>J403+K403</f>
        <v>317</v>
      </c>
      <c r="C390" s="13"/>
      <c r="D390" s="245" t="s">
        <v>269</v>
      </c>
      <c r="E390" s="245"/>
      <c r="F390" s="8"/>
      <c r="G390" s="8"/>
      <c r="H390" s="8"/>
      <c r="I390" s="8"/>
      <c r="J390" s="8"/>
      <c r="K390" s="8"/>
      <c r="L390" s="152"/>
      <c r="M390" s="152"/>
      <c r="N390" s="152"/>
      <c r="O390" s="152"/>
      <c r="P390" s="152"/>
      <c r="Q390" s="152"/>
      <c r="R390" s="152"/>
      <c r="S390" s="152"/>
    </row>
    <row r="391" spans="1:19" x14ac:dyDescent="0.2">
      <c r="A391" s="20"/>
      <c r="B391" s="20"/>
      <c r="C391" s="20"/>
      <c r="D391" s="20"/>
      <c r="E391" s="20"/>
      <c r="F391" s="20"/>
      <c r="G391" s="247"/>
      <c r="H391" s="247"/>
      <c r="I391" s="247"/>
      <c r="J391" s="257" t="s">
        <v>399</v>
      </c>
      <c r="K391" s="296"/>
      <c r="L391" s="152"/>
      <c r="M391" s="152"/>
      <c r="N391" s="152"/>
      <c r="O391" s="152"/>
      <c r="P391" s="152"/>
      <c r="Q391" s="152"/>
      <c r="R391" s="152"/>
      <c r="S391" s="152"/>
    </row>
    <row r="392" spans="1:19" ht="17.25" customHeight="1" x14ac:dyDescent="0.25">
      <c r="A392" s="169" t="s">
        <v>6</v>
      </c>
      <c r="B392" s="57" t="s">
        <v>271</v>
      </c>
      <c r="C392" s="258"/>
      <c r="D392" s="259"/>
      <c r="E392" s="259"/>
      <c r="F392" s="259"/>
      <c r="G392" s="259"/>
      <c r="H392" s="259"/>
      <c r="I392" s="103"/>
      <c r="J392" s="169" t="s">
        <v>178</v>
      </c>
      <c r="K392" s="169" t="s">
        <v>272</v>
      </c>
      <c r="L392" s="152"/>
      <c r="M392" s="152"/>
      <c r="N392" s="152"/>
      <c r="O392" s="152"/>
      <c r="P392" s="152"/>
      <c r="Q392" s="152"/>
      <c r="R392" s="152"/>
      <c r="S392" s="152"/>
    </row>
    <row r="393" spans="1:19" x14ac:dyDescent="0.25">
      <c r="A393" s="68">
        <v>12002</v>
      </c>
      <c r="B393" s="70" t="s">
        <v>400</v>
      </c>
      <c r="C393" s="253"/>
      <c r="D393" s="102"/>
      <c r="E393" s="102"/>
      <c r="F393" s="102"/>
      <c r="G393" s="102"/>
      <c r="H393" s="102"/>
      <c r="I393" s="103"/>
      <c r="J393" s="68">
        <f>'[1]9 мес.'!J435+'[1]4 кв'!J420</f>
        <v>3</v>
      </c>
      <c r="K393" s="68">
        <f>'[1]9 мес.'!K435+'[1]4 кв'!K420</f>
        <v>3</v>
      </c>
      <c r="L393" s="152"/>
      <c r="M393" s="152"/>
      <c r="N393" s="152"/>
      <c r="O393" s="152"/>
      <c r="P393" s="152"/>
      <c r="Q393" s="152"/>
      <c r="R393" s="152"/>
      <c r="S393" s="152"/>
    </row>
    <row r="394" spans="1:19" x14ac:dyDescent="0.25">
      <c r="A394" s="68">
        <v>12003</v>
      </c>
      <c r="B394" s="70" t="s">
        <v>401</v>
      </c>
      <c r="C394" s="253"/>
      <c r="D394" s="102"/>
      <c r="E394" s="102"/>
      <c r="F394" s="102"/>
      <c r="G394" s="102"/>
      <c r="H394" s="102"/>
      <c r="I394" s="103"/>
      <c r="J394" s="68">
        <f>'[1]9 мес.'!J436+'[1]4 кв'!J421</f>
        <v>1</v>
      </c>
      <c r="K394" s="68"/>
      <c r="L394" s="152"/>
      <c r="M394" s="152"/>
      <c r="N394" s="152"/>
      <c r="O394" s="152"/>
      <c r="P394" s="152"/>
      <c r="Q394" s="152"/>
      <c r="R394" s="152"/>
      <c r="S394" s="152"/>
    </row>
    <row r="395" spans="1:19" ht="32.25" customHeight="1" x14ac:dyDescent="0.25">
      <c r="A395" s="68">
        <v>12004</v>
      </c>
      <c r="B395" s="70" t="s">
        <v>402</v>
      </c>
      <c r="C395" s="253"/>
      <c r="D395" s="308"/>
      <c r="E395" s="308"/>
      <c r="F395" s="308"/>
      <c r="G395" s="308"/>
      <c r="H395" s="308"/>
      <c r="I395" s="309"/>
      <c r="J395" s="68">
        <f>'[1]9 мес.'!J437+'[1]4 кв'!J422</f>
        <v>46</v>
      </c>
      <c r="K395" s="68">
        <f>'[1]9 мес.'!K437+'[1]4 кв'!K422</f>
        <v>16</v>
      </c>
      <c r="L395" s="152"/>
      <c r="M395" s="152"/>
      <c r="N395" s="152"/>
      <c r="O395" s="152"/>
      <c r="P395" s="152"/>
      <c r="Q395" s="152"/>
      <c r="R395" s="152"/>
      <c r="S395" s="152"/>
    </row>
    <row r="396" spans="1:19" x14ac:dyDescent="0.25">
      <c r="A396" s="68">
        <v>12006</v>
      </c>
      <c r="B396" s="70" t="s">
        <v>403</v>
      </c>
      <c r="C396" s="253"/>
      <c r="D396" s="102"/>
      <c r="E396" s="102"/>
      <c r="F396" s="102"/>
      <c r="G396" s="102"/>
      <c r="H396" s="102"/>
      <c r="I396" s="103"/>
      <c r="J396" s="68">
        <f>'[1]9 мес.'!J438+'[1]4 кв'!J423</f>
        <v>23</v>
      </c>
      <c r="K396" s="68">
        <f>'[1]9 мес.'!K438+'[1]4 кв'!K423</f>
        <v>50</v>
      </c>
      <c r="L396" s="152"/>
      <c r="M396" s="152"/>
      <c r="N396" s="152"/>
      <c r="O396" s="152"/>
      <c r="P396" s="152"/>
      <c r="Q396" s="152"/>
      <c r="R396" s="152"/>
      <c r="S396" s="152"/>
    </row>
    <row r="397" spans="1:19" x14ac:dyDescent="0.25">
      <c r="A397" s="68">
        <v>12008</v>
      </c>
      <c r="B397" s="70" t="s">
        <v>404</v>
      </c>
      <c r="C397" s="253"/>
      <c r="D397" s="102"/>
      <c r="E397" s="102"/>
      <c r="F397" s="102"/>
      <c r="G397" s="102"/>
      <c r="H397" s="102"/>
      <c r="I397" s="103"/>
      <c r="J397" s="68">
        <f>'[1]9 мес.'!J439+'[1]4 кв'!J424</f>
        <v>5</v>
      </c>
      <c r="K397" s="68">
        <f>'[1]9 мес.'!K439+'[1]4 кв'!K424</f>
        <v>11</v>
      </c>
      <c r="L397" s="152"/>
      <c r="M397" s="152"/>
      <c r="N397" s="152"/>
      <c r="O397" s="152"/>
      <c r="P397" s="152"/>
      <c r="Q397" s="152"/>
      <c r="R397" s="152"/>
      <c r="S397" s="152"/>
    </row>
    <row r="398" spans="1:19" x14ac:dyDescent="0.25">
      <c r="A398" s="68">
        <v>12009</v>
      </c>
      <c r="B398" s="70" t="s">
        <v>405</v>
      </c>
      <c r="C398" s="253"/>
      <c r="D398" s="102"/>
      <c r="E398" s="102"/>
      <c r="F398" s="102"/>
      <c r="G398" s="102"/>
      <c r="H398" s="102"/>
      <c r="I398" s="103"/>
      <c r="J398" s="68"/>
      <c r="K398" s="68">
        <f>'[1]9 мес.'!K440+'[1]4 кв'!K425</f>
        <v>15</v>
      </c>
      <c r="L398" s="152"/>
      <c r="M398" s="152"/>
      <c r="N398" s="152"/>
      <c r="O398" s="152"/>
      <c r="P398" s="152"/>
      <c r="Q398" s="152"/>
      <c r="R398" s="152"/>
      <c r="S398" s="152"/>
    </row>
    <row r="399" spans="1:19" x14ac:dyDescent="0.25">
      <c r="A399" s="68">
        <v>12011</v>
      </c>
      <c r="B399" s="70" t="s">
        <v>406</v>
      </c>
      <c r="C399" s="102"/>
      <c r="D399" s="102"/>
      <c r="E399" s="102"/>
      <c r="F399" s="102"/>
      <c r="G399" s="102"/>
      <c r="H399" s="102"/>
      <c r="I399" s="103"/>
      <c r="J399" s="68">
        <f>'[1]9 мес.'!J441+'[1]4 кв'!J426</f>
        <v>30</v>
      </c>
      <c r="K399" s="68">
        <f>'[1]9 мес.'!K441+'[1]4 кв'!K426</f>
        <v>65</v>
      </c>
      <c r="L399" s="152"/>
      <c r="M399" s="152"/>
      <c r="N399" s="152"/>
      <c r="O399" s="152"/>
      <c r="P399" s="152"/>
      <c r="Q399" s="152"/>
      <c r="R399" s="152"/>
      <c r="S399" s="152"/>
    </row>
    <row r="400" spans="1:19" x14ac:dyDescent="0.25">
      <c r="A400" s="68">
        <v>12012</v>
      </c>
      <c r="B400" s="70" t="s">
        <v>407</v>
      </c>
      <c r="C400" s="102"/>
      <c r="D400" s="102"/>
      <c r="E400" s="102"/>
      <c r="F400" s="102"/>
      <c r="G400" s="102"/>
      <c r="H400" s="102"/>
      <c r="I400" s="103"/>
      <c r="J400" s="68">
        <f>'[1]9 мес.'!J442+'[1]4 кв'!J427</f>
        <v>1</v>
      </c>
      <c r="K400" s="68">
        <f>'[1]9 мес.'!K442+'[1]4 кв'!K427</f>
        <v>2</v>
      </c>
      <c r="L400" s="152"/>
      <c r="M400" s="152"/>
      <c r="N400" s="152"/>
      <c r="O400" s="152"/>
      <c r="P400" s="152"/>
      <c r="Q400" s="152"/>
      <c r="R400" s="152"/>
      <c r="S400" s="152"/>
    </row>
    <row r="401" spans="1:19" x14ac:dyDescent="0.25">
      <c r="A401" s="68">
        <v>12013</v>
      </c>
      <c r="B401" s="70" t="s">
        <v>408</v>
      </c>
      <c r="C401" s="102"/>
      <c r="D401" s="102"/>
      <c r="E401" s="102"/>
      <c r="F401" s="102"/>
      <c r="G401" s="102"/>
      <c r="H401" s="102"/>
      <c r="I401" s="103"/>
      <c r="J401" s="68">
        <f>'[1]9 мес.'!J443+'[1]4 кв'!J428</f>
        <v>1</v>
      </c>
      <c r="K401" s="68">
        <f>'[1]9 мес.'!K443+'[1]4 кв'!K428</f>
        <v>4</v>
      </c>
      <c r="L401" s="152"/>
      <c r="M401" s="152"/>
      <c r="N401" s="152"/>
      <c r="O401" s="152"/>
      <c r="P401" s="152"/>
      <c r="Q401" s="152"/>
      <c r="R401" s="152"/>
      <c r="S401" s="152"/>
    </row>
    <row r="402" spans="1:19" x14ac:dyDescent="0.25">
      <c r="A402" s="207">
        <v>12014</v>
      </c>
      <c r="B402" s="274" t="s">
        <v>409</v>
      </c>
      <c r="C402" s="262"/>
      <c r="D402" s="262"/>
      <c r="E402" s="262"/>
      <c r="F402" s="262"/>
      <c r="G402" s="262"/>
      <c r="H402" s="262"/>
      <c r="I402" s="263"/>
      <c r="J402" s="68">
        <f>'[1]9 мес.'!J444+'[1]4 кв'!J429</f>
        <v>5</v>
      </c>
      <c r="K402" s="68">
        <f>'[1]9 мес.'!K444+'[1]4 кв'!K429</f>
        <v>36</v>
      </c>
      <c r="L402" s="152"/>
      <c r="M402" s="152"/>
      <c r="N402" s="152"/>
      <c r="O402" s="152"/>
      <c r="P402" s="152"/>
      <c r="Q402" s="152"/>
      <c r="R402" s="152"/>
      <c r="S402" s="152"/>
    </row>
    <row r="403" spans="1:19" x14ac:dyDescent="0.25">
      <c r="A403" s="268"/>
      <c r="B403" s="215" t="s">
        <v>19</v>
      </c>
      <c r="C403" s="255"/>
      <c r="D403" s="102"/>
      <c r="E403" s="102"/>
      <c r="F403" s="102"/>
      <c r="G403" s="102"/>
      <c r="H403" s="102"/>
      <c r="I403" s="103"/>
      <c r="J403" s="68">
        <f>SUM(J393:J402)</f>
        <v>115</v>
      </c>
      <c r="K403" s="68">
        <f>SUM(K393:K402)</f>
        <v>202</v>
      </c>
      <c r="L403" s="152"/>
      <c r="M403" s="152"/>
      <c r="N403" s="152"/>
      <c r="O403" s="152"/>
      <c r="P403" s="152"/>
      <c r="Q403" s="152"/>
      <c r="R403" s="152"/>
      <c r="S403" s="152"/>
    </row>
    <row r="404" spans="1:19" x14ac:dyDescent="0.25">
      <c r="A404" s="154"/>
      <c r="B404" s="264"/>
      <c r="C404" s="264"/>
      <c r="D404" s="154"/>
      <c r="E404" s="154"/>
      <c r="F404" s="154"/>
      <c r="G404" s="154"/>
      <c r="H404" s="154"/>
      <c r="I404" s="154"/>
      <c r="J404" s="154"/>
      <c r="K404" s="154"/>
      <c r="L404" s="152"/>
      <c r="M404" s="152"/>
      <c r="N404" s="152"/>
      <c r="O404" s="152"/>
      <c r="P404" s="152"/>
      <c r="Q404" s="152"/>
      <c r="R404" s="152"/>
      <c r="S404" s="152"/>
    </row>
    <row r="405" spans="1:19" x14ac:dyDescent="0.25">
      <c r="A405" s="280" t="s">
        <v>410</v>
      </c>
      <c r="B405" s="86"/>
      <c r="C405" s="86"/>
      <c r="D405" s="86"/>
      <c r="E405" s="86"/>
      <c r="F405" s="86"/>
      <c r="G405" s="86"/>
      <c r="H405" s="86"/>
      <c r="I405" s="86"/>
      <c r="J405" s="86"/>
      <c r="K405" s="86"/>
      <c r="L405" s="152"/>
      <c r="M405" s="152"/>
      <c r="N405" s="152"/>
      <c r="O405" s="152"/>
      <c r="P405" s="152"/>
      <c r="Q405" s="152"/>
      <c r="R405" s="152"/>
      <c r="S405" s="152"/>
    </row>
    <row r="406" spans="1:19" x14ac:dyDescent="0.25">
      <c r="A406" s="157"/>
      <c r="B406" s="158">
        <f>J419+K419</f>
        <v>272</v>
      </c>
      <c r="C406" s="13"/>
      <c r="D406" s="245" t="s">
        <v>332</v>
      </c>
      <c r="E406" s="245"/>
      <c r="F406" s="8"/>
      <c r="G406" s="8"/>
      <c r="H406" s="8"/>
      <c r="I406" s="8"/>
      <c r="J406" s="8"/>
      <c r="K406" s="8"/>
      <c r="L406" s="152"/>
      <c r="M406" s="152"/>
      <c r="N406" s="152"/>
      <c r="O406" s="152"/>
      <c r="P406" s="152"/>
      <c r="Q406" s="152"/>
      <c r="R406" s="152"/>
      <c r="S406" s="152"/>
    </row>
    <row r="407" spans="1:19" x14ac:dyDescent="0.2">
      <c r="A407" s="20"/>
      <c r="B407" s="20"/>
      <c r="C407" s="20"/>
      <c r="D407" s="20"/>
      <c r="E407" s="20"/>
      <c r="F407" s="20"/>
      <c r="G407" s="247"/>
      <c r="H407" s="247"/>
      <c r="I407" s="247"/>
      <c r="J407" s="257" t="s">
        <v>411</v>
      </c>
      <c r="K407" s="296"/>
      <c r="L407" s="152"/>
      <c r="M407" s="152"/>
      <c r="N407" s="152"/>
      <c r="O407" s="152"/>
      <c r="P407" s="152"/>
      <c r="Q407" s="152"/>
      <c r="R407" s="152"/>
      <c r="S407" s="152"/>
    </row>
    <row r="408" spans="1:19" ht="18" customHeight="1" x14ac:dyDescent="0.25">
      <c r="A408" s="169"/>
      <c r="B408" s="57" t="s">
        <v>271</v>
      </c>
      <c r="C408" s="258"/>
      <c r="D408" s="259"/>
      <c r="E408" s="259"/>
      <c r="F408" s="259"/>
      <c r="G408" s="259"/>
      <c r="H408" s="259"/>
      <c r="I408" s="103"/>
      <c r="J408" s="169" t="s">
        <v>178</v>
      </c>
      <c r="K408" s="169" t="s">
        <v>272</v>
      </c>
      <c r="L408" s="152"/>
      <c r="M408" s="152"/>
      <c r="N408" s="152"/>
      <c r="O408" s="152"/>
      <c r="P408" s="152"/>
      <c r="Q408" s="152"/>
      <c r="R408" s="152"/>
      <c r="S408" s="152"/>
    </row>
    <row r="409" spans="1:19" x14ac:dyDescent="0.25">
      <c r="A409" s="68">
        <v>13001</v>
      </c>
      <c r="B409" s="70" t="s">
        <v>412</v>
      </c>
      <c r="C409" s="253"/>
      <c r="D409" s="102"/>
      <c r="E409" s="102"/>
      <c r="F409" s="102"/>
      <c r="G409" s="102"/>
      <c r="H409" s="102"/>
      <c r="I409" s="103"/>
      <c r="J409" s="68">
        <f>'[1]9 мес.'!J451+'[1]4 кв'!J436</f>
        <v>25</v>
      </c>
      <c r="K409" s="68">
        <f>'[1]9 мес.'!K451+'[1]4 кв'!K436</f>
        <v>47</v>
      </c>
      <c r="L409" s="152"/>
      <c r="M409" s="152"/>
      <c r="N409" s="152"/>
      <c r="O409" s="152"/>
      <c r="P409" s="152"/>
      <c r="Q409" s="152"/>
      <c r="R409" s="152"/>
      <c r="S409" s="152"/>
    </row>
    <row r="410" spans="1:19" x14ac:dyDescent="0.25">
      <c r="A410" s="68">
        <v>13002</v>
      </c>
      <c r="B410" s="70" t="s">
        <v>413</v>
      </c>
      <c r="C410" s="253"/>
      <c r="D410" s="102"/>
      <c r="E410" s="102"/>
      <c r="F410" s="102"/>
      <c r="G410" s="102"/>
      <c r="H410" s="102"/>
      <c r="I410" s="103"/>
      <c r="J410" s="68">
        <f>'[1]9 мес.'!J452+'[1]4 кв'!J437</f>
        <v>6</v>
      </c>
      <c r="K410" s="68">
        <f>'[1]9 мес.'!K452+'[1]4 кв'!K437</f>
        <v>14</v>
      </c>
      <c r="L410" s="152"/>
      <c r="M410" s="152"/>
      <c r="N410" s="152"/>
      <c r="O410" s="152"/>
      <c r="P410" s="152"/>
      <c r="Q410" s="152"/>
      <c r="R410" s="152"/>
      <c r="S410" s="152"/>
    </row>
    <row r="411" spans="1:19" x14ac:dyDescent="0.25">
      <c r="A411" s="68">
        <v>13003</v>
      </c>
      <c r="B411" s="70" t="s">
        <v>414</v>
      </c>
      <c r="C411" s="253"/>
      <c r="D411" s="102"/>
      <c r="E411" s="102"/>
      <c r="F411" s="102"/>
      <c r="G411" s="102"/>
      <c r="H411" s="102"/>
      <c r="I411" s="103"/>
      <c r="J411" s="68">
        <f>'[1]9 мес.'!J453+'[1]4 кв'!J438</f>
        <v>8</v>
      </c>
      <c r="K411" s="68">
        <f>'[1]9 мес.'!K453+'[1]4 кв'!K438</f>
        <v>6</v>
      </c>
      <c r="L411" s="152"/>
      <c r="M411" s="152"/>
      <c r="N411" s="152"/>
      <c r="O411" s="152"/>
      <c r="P411" s="152"/>
      <c r="Q411" s="152"/>
      <c r="R411" s="152"/>
      <c r="S411" s="152"/>
    </row>
    <row r="412" spans="1:19" x14ac:dyDescent="0.25">
      <c r="A412" s="68">
        <v>13004</v>
      </c>
      <c r="B412" s="70" t="s">
        <v>415</v>
      </c>
      <c r="C412" s="253"/>
      <c r="D412" s="102"/>
      <c r="E412" s="102"/>
      <c r="F412" s="102"/>
      <c r="G412" s="102"/>
      <c r="H412" s="102"/>
      <c r="I412" s="103"/>
      <c r="J412" s="68">
        <f>'[1]9 мес.'!J454+'[1]4 кв'!J439</f>
        <v>30</v>
      </c>
      <c r="K412" s="68">
        <f>'[1]9 мес.'!K454+'[1]4 кв'!K439</f>
        <v>24</v>
      </c>
      <c r="L412" s="152"/>
      <c r="M412" s="152"/>
      <c r="N412" s="152"/>
      <c r="O412" s="152"/>
      <c r="P412" s="152"/>
      <c r="Q412" s="152"/>
      <c r="R412" s="152"/>
      <c r="S412" s="152"/>
    </row>
    <row r="413" spans="1:19" x14ac:dyDescent="0.25">
      <c r="A413" s="68">
        <v>13007</v>
      </c>
      <c r="B413" s="70" t="s">
        <v>416</v>
      </c>
      <c r="C413" s="253"/>
      <c r="D413" s="102"/>
      <c r="E413" s="102"/>
      <c r="F413" s="102"/>
      <c r="G413" s="102"/>
      <c r="H413" s="102"/>
      <c r="I413" s="103"/>
      <c r="J413" s="68">
        <f>'[1]9 мес.'!J455+'[1]4 кв'!J440</f>
        <v>47</v>
      </c>
      <c r="K413" s="68">
        <f>'[1]9 мес.'!K455+'[1]4 кв'!K440</f>
        <v>33</v>
      </c>
      <c r="L413" s="152"/>
      <c r="M413" s="152"/>
      <c r="N413" s="152"/>
      <c r="O413" s="152"/>
      <c r="P413" s="152"/>
      <c r="Q413" s="152"/>
      <c r="R413" s="152"/>
      <c r="S413" s="152"/>
    </row>
    <row r="414" spans="1:19" x14ac:dyDescent="0.25">
      <c r="A414" s="68">
        <v>13009</v>
      </c>
      <c r="B414" s="70" t="s">
        <v>417</v>
      </c>
      <c r="C414" s="102"/>
      <c r="D414" s="102"/>
      <c r="E414" s="102"/>
      <c r="F414" s="102"/>
      <c r="G414" s="102"/>
      <c r="H414" s="102"/>
      <c r="I414" s="103"/>
      <c r="J414" s="68"/>
      <c r="K414" s="68">
        <f>'[1]9 мес.'!K456+'[1]4 кв'!K441</f>
        <v>2</v>
      </c>
      <c r="L414" s="152"/>
      <c r="M414" s="152"/>
      <c r="N414" s="152"/>
      <c r="O414" s="152"/>
      <c r="P414" s="152"/>
      <c r="Q414" s="152"/>
      <c r="R414" s="152"/>
      <c r="S414" s="152"/>
    </row>
    <row r="415" spans="1:19" ht="30.75" customHeight="1" x14ac:dyDescent="0.25">
      <c r="A415" s="68">
        <v>13013</v>
      </c>
      <c r="B415" s="70" t="s">
        <v>418</v>
      </c>
      <c r="C415" s="253"/>
      <c r="D415" s="102"/>
      <c r="E415" s="102"/>
      <c r="F415" s="102"/>
      <c r="G415" s="102"/>
      <c r="H415" s="102"/>
      <c r="I415" s="103"/>
      <c r="J415" s="68">
        <f>'[1]9 мес.'!J457+'[1]4 кв'!J442</f>
        <v>7</v>
      </c>
      <c r="K415" s="68">
        <f>'[1]9 мес.'!K457+'[1]4 кв'!K442</f>
        <v>2</v>
      </c>
      <c r="L415" s="152"/>
      <c r="M415" s="152"/>
      <c r="N415" s="152"/>
      <c r="O415" s="152"/>
      <c r="P415" s="152"/>
      <c r="Q415" s="152"/>
      <c r="R415" s="152"/>
      <c r="S415" s="152"/>
    </row>
    <row r="416" spans="1:19" x14ac:dyDescent="0.25">
      <c r="A416" s="68">
        <v>13014</v>
      </c>
      <c r="B416" s="70" t="s">
        <v>419</v>
      </c>
      <c r="C416" s="102"/>
      <c r="D416" s="102"/>
      <c r="E416" s="102"/>
      <c r="F416" s="102"/>
      <c r="G416" s="102"/>
      <c r="H416" s="102"/>
      <c r="I416" s="103"/>
      <c r="J416" s="68">
        <f>'[1]9 мес.'!J458+'[1]4 кв'!J443</f>
        <v>1</v>
      </c>
      <c r="K416" s="68">
        <f>'[1]9 мес.'!K458+'[1]4 кв'!K443</f>
        <v>2</v>
      </c>
      <c r="L416" s="152"/>
      <c r="M416" s="152"/>
      <c r="N416" s="152"/>
      <c r="O416" s="152"/>
      <c r="P416" s="152"/>
      <c r="Q416" s="152"/>
      <c r="R416" s="152"/>
      <c r="S416" s="152"/>
    </row>
    <row r="417" spans="1:19" x14ac:dyDescent="0.25">
      <c r="A417" s="68">
        <v>13015</v>
      </c>
      <c r="B417" s="70" t="s">
        <v>420</v>
      </c>
      <c r="C417" s="102"/>
      <c r="D417" s="102"/>
      <c r="E417" s="102"/>
      <c r="F417" s="102"/>
      <c r="G417" s="102"/>
      <c r="H417" s="102"/>
      <c r="I417" s="103"/>
      <c r="J417" s="68">
        <f>'[1]9 мес.'!J459+'[1]4 кв'!J444</f>
        <v>2</v>
      </c>
      <c r="K417" s="68">
        <f>'[1]9 мес.'!K459+'[1]4 кв'!K444</f>
        <v>1</v>
      </c>
      <c r="L417" s="152"/>
      <c r="M417" s="152"/>
      <c r="N417" s="152"/>
      <c r="O417" s="152"/>
      <c r="P417" s="152"/>
      <c r="Q417" s="152"/>
      <c r="R417" s="152"/>
      <c r="S417" s="152"/>
    </row>
    <row r="418" spans="1:19" x14ac:dyDescent="0.25">
      <c r="A418" s="68">
        <v>13016</v>
      </c>
      <c r="B418" s="70" t="s">
        <v>421</v>
      </c>
      <c r="C418" s="253"/>
      <c r="D418" s="102"/>
      <c r="E418" s="102"/>
      <c r="F418" s="102"/>
      <c r="G418" s="102"/>
      <c r="H418" s="102"/>
      <c r="I418" s="103"/>
      <c r="J418" s="68">
        <f>'[1]9 мес.'!J460+'[1]4 кв'!J445</f>
        <v>14</v>
      </c>
      <c r="K418" s="68">
        <f>'[1]9 мес.'!K460+'[1]4 кв'!K445</f>
        <v>1</v>
      </c>
      <c r="L418" s="152"/>
      <c r="M418" s="152"/>
      <c r="N418" s="152"/>
      <c r="O418" s="152"/>
      <c r="P418" s="152"/>
      <c r="Q418" s="152"/>
      <c r="R418" s="152"/>
      <c r="S418" s="152"/>
    </row>
    <row r="419" spans="1:19" x14ac:dyDescent="0.25">
      <c r="A419" s="68"/>
      <c r="B419" s="215" t="s">
        <v>19</v>
      </c>
      <c r="C419" s="255"/>
      <c r="D419" s="102"/>
      <c r="E419" s="102"/>
      <c r="F419" s="102"/>
      <c r="G419" s="102"/>
      <c r="H419" s="102"/>
      <c r="I419" s="103"/>
      <c r="J419" s="68">
        <f>SUM(J409:J418)</f>
        <v>140</v>
      </c>
      <c r="K419" s="68">
        <f>SUM(K409:K418)</f>
        <v>132</v>
      </c>
      <c r="L419" s="152"/>
      <c r="M419" s="152"/>
      <c r="N419" s="152"/>
      <c r="O419" s="152"/>
      <c r="P419" s="152"/>
      <c r="Q419" s="152"/>
      <c r="R419" s="152"/>
      <c r="S419" s="152"/>
    </row>
    <row r="420" spans="1:19" x14ac:dyDescent="0.25">
      <c r="A420" s="154"/>
      <c r="B420" s="264"/>
      <c r="C420" s="264"/>
      <c r="D420" s="154"/>
      <c r="E420" s="154"/>
      <c r="F420" s="154"/>
      <c r="G420" s="154"/>
      <c r="H420" s="154"/>
      <c r="I420" s="154"/>
      <c r="J420" s="154"/>
      <c r="K420" s="154"/>
      <c r="L420" s="152"/>
      <c r="M420" s="152"/>
      <c r="N420" s="152"/>
      <c r="O420" s="152"/>
      <c r="P420" s="152"/>
      <c r="Q420" s="152"/>
      <c r="R420" s="152"/>
      <c r="S420" s="152"/>
    </row>
    <row r="421" spans="1:19" x14ac:dyDescent="0.25">
      <c r="A421" s="242" t="s">
        <v>422</v>
      </c>
      <c r="B421" s="242"/>
      <c r="C421" s="242"/>
      <c r="D421" s="242"/>
      <c r="E421" s="242"/>
      <c r="F421" s="242"/>
      <c r="G421" s="154"/>
      <c r="H421" s="154"/>
      <c r="I421" s="154"/>
      <c r="J421" s="154"/>
      <c r="K421" s="154"/>
      <c r="L421" s="152"/>
      <c r="M421" s="152"/>
      <c r="N421" s="152"/>
      <c r="O421" s="152"/>
      <c r="P421" s="152"/>
      <c r="Q421" s="152"/>
      <c r="R421" s="152"/>
      <c r="S421" s="152"/>
    </row>
    <row r="422" spans="1:19" x14ac:dyDescent="0.25">
      <c r="A422" s="8"/>
      <c r="B422" s="158">
        <f>J429+K429</f>
        <v>58</v>
      </c>
      <c r="C422" s="13"/>
      <c r="D422" s="245" t="s">
        <v>269</v>
      </c>
      <c r="E422" s="245"/>
      <c r="F422" s="8"/>
      <c r="G422" s="154"/>
      <c r="H422" s="154"/>
      <c r="I422" s="154"/>
      <c r="J422" s="154"/>
      <c r="K422" s="154"/>
      <c r="L422" s="152"/>
      <c r="M422" s="152"/>
      <c r="N422" s="152"/>
      <c r="O422" s="152"/>
      <c r="P422" s="152"/>
      <c r="Q422" s="152"/>
      <c r="R422" s="152"/>
      <c r="S422" s="152"/>
    </row>
    <row r="423" spans="1:19" x14ac:dyDescent="0.2">
      <c r="A423" s="310"/>
      <c r="B423" s="310"/>
      <c r="C423" s="310"/>
      <c r="D423" s="310"/>
      <c r="E423" s="310"/>
      <c r="F423" s="310"/>
      <c r="G423" s="247"/>
      <c r="H423" s="247"/>
      <c r="I423" s="247"/>
      <c r="J423" s="257" t="s">
        <v>423</v>
      </c>
      <c r="K423" s="296"/>
      <c r="L423" s="152"/>
      <c r="M423" s="152"/>
      <c r="N423" s="152"/>
      <c r="O423" s="152"/>
      <c r="P423" s="152"/>
      <c r="Q423" s="152"/>
      <c r="R423" s="152"/>
      <c r="S423" s="152"/>
    </row>
    <row r="424" spans="1:19" ht="16.5" customHeight="1" x14ac:dyDescent="0.25">
      <c r="A424" s="169"/>
      <c r="B424" s="57" t="s">
        <v>271</v>
      </c>
      <c r="C424" s="258"/>
      <c r="D424" s="259"/>
      <c r="E424" s="259"/>
      <c r="F424" s="259"/>
      <c r="G424" s="259"/>
      <c r="H424" s="259"/>
      <c r="I424" s="103"/>
      <c r="J424" s="169" t="s">
        <v>178</v>
      </c>
      <c r="K424" s="169" t="s">
        <v>272</v>
      </c>
      <c r="L424" s="152"/>
      <c r="M424" s="152"/>
      <c r="N424" s="152"/>
      <c r="O424" s="152"/>
      <c r="P424" s="152"/>
      <c r="Q424" s="152"/>
      <c r="R424" s="152"/>
      <c r="S424" s="152"/>
    </row>
    <row r="425" spans="1:19" x14ac:dyDescent="0.25">
      <c r="A425" s="68">
        <v>14001</v>
      </c>
      <c r="B425" s="105" t="s">
        <v>424</v>
      </c>
      <c r="C425" s="260"/>
      <c r="D425" s="102"/>
      <c r="E425" s="102"/>
      <c r="F425" s="102"/>
      <c r="G425" s="102"/>
      <c r="H425" s="102"/>
      <c r="I425" s="103"/>
      <c r="J425" s="68">
        <f>'[1]9 мес.'!J467+'[1]4 кв'!J452</f>
        <v>3</v>
      </c>
      <c r="K425" s="68">
        <f>'[1]9 мес.'!K467+'[1]4 кв'!K452</f>
        <v>8</v>
      </c>
      <c r="L425" s="152"/>
      <c r="M425" s="152"/>
      <c r="N425" s="152"/>
      <c r="O425" s="152"/>
      <c r="P425" s="152"/>
      <c r="Q425" s="152"/>
      <c r="R425" s="152"/>
      <c r="S425" s="152"/>
    </row>
    <row r="426" spans="1:19" x14ac:dyDescent="0.25">
      <c r="A426" s="68">
        <v>14002</v>
      </c>
      <c r="B426" s="70" t="s">
        <v>425</v>
      </c>
      <c r="C426" s="253"/>
      <c r="D426" s="102"/>
      <c r="E426" s="102"/>
      <c r="F426" s="102"/>
      <c r="G426" s="102"/>
      <c r="H426" s="102"/>
      <c r="I426" s="103"/>
      <c r="J426" s="68">
        <f>'[1]9 мес.'!J468+'[1]4 кв'!J453</f>
        <v>31</v>
      </c>
      <c r="K426" s="68">
        <f>'[1]9 мес.'!K468+'[1]4 кв'!K453</f>
        <v>14</v>
      </c>
      <c r="L426" s="152"/>
      <c r="M426" s="152"/>
      <c r="N426" s="152"/>
      <c r="O426" s="152"/>
      <c r="P426" s="152"/>
      <c r="Q426" s="152"/>
      <c r="R426" s="152"/>
      <c r="S426" s="152"/>
    </row>
    <row r="427" spans="1:19" x14ac:dyDescent="0.25">
      <c r="A427" s="68">
        <v>14005</v>
      </c>
      <c r="B427" s="70" t="s">
        <v>426</v>
      </c>
      <c r="C427" s="253"/>
      <c r="D427" s="102"/>
      <c r="E427" s="102"/>
      <c r="F427" s="102"/>
      <c r="G427" s="102"/>
      <c r="H427" s="102"/>
      <c r="I427" s="103"/>
      <c r="J427" s="68"/>
      <c r="K427" s="68">
        <f>'[1]9 мес.'!K469+'[1]4 кв'!K454</f>
        <v>1</v>
      </c>
      <c r="L427" s="152"/>
      <c r="M427" s="152"/>
      <c r="N427" s="152"/>
      <c r="O427" s="152"/>
      <c r="P427" s="152"/>
      <c r="Q427" s="152"/>
      <c r="R427" s="152"/>
      <c r="S427" s="152"/>
    </row>
    <row r="428" spans="1:19" x14ac:dyDescent="0.25">
      <c r="A428" s="207">
        <v>14006</v>
      </c>
      <c r="B428" s="261" t="s">
        <v>427</v>
      </c>
      <c r="C428" s="307"/>
      <c r="D428" s="307"/>
      <c r="E428" s="307"/>
      <c r="F428" s="307"/>
      <c r="G428" s="307"/>
      <c r="H428" s="307"/>
      <c r="I428" s="263"/>
      <c r="J428" s="68"/>
      <c r="K428" s="68">
        <f>'[1]9 мес.'!K470+'[1]4 кв'!K455</f>
        <v>1</v>
      </c>
      <c r="L428" s="152"/>
      <c r="M428" s="152"/>
      <c r="N428" s="152"/>
      <c r="O428" s="152"/>
      <c r="P428" s="152"/>
      <c r="Q428" s="152"/>
      <c r="R428" s="152"/>
      <c r="S428" s="152"/>
    </row>
    <row r="429" spans="1:19" x14ac:dyDescent="0.25">
      <c r="A429" s="311"/>
      <c r="B429" s="312" t="s">
        <v>19</v>
      </c>
      <c r="C429" s="313"/>
      <c r="D429" s="102"/>
      <c r="E429" s="102"/>
      <c r="F429" s="102"/>
      <c r="G429" s="102"/>
      <c r="H429" s="102"/>
      <c r="I429" s="103"/>
      <c r="J429" s="68">
        <f>SUM(J425:J428)</f>
        <v>34</v>
      </c>
      <c r="K429" s="68">
        <f>SUM(K425:K428)</f>
        <v>24</v>
      </c>
      <c r="L429" s="152"/>
      <c r="M429" s="152"/>
      <c r="N429" s="152"/>
      <c r="O429" s="152"/>
      <c r="P429" s="152"/>
      <c r="Q429" s="152"/>
      <c r="R429" s="152"/>
      <c r="S429" s="152"/>
    </row>
    <row r="430" spans="1:19" x14ac:dyDescent="0.25">
      <c r="A430" s="154"/>
      <c r="B430" s="264"/>
      <c r="C430" s="264"/>
      <c r="D430" s="154"/>
      <c r="E430" s="154"/>
      <c r="F430" s="154"/>
      <c r="G430" s="154"/>
      <c r="H430" s="154"/>
      <c r="I430" s="154"/>
      <c r="J430" s="154"/>
      <c r="K430" s="154"/>
      <c r="L430" s="152"/>
      <c r="M430" s="152"/>
      <c r="N430" s="152"/>
      <c r="O430" s="152"/>
      <c r="P430" s="152"/>
      <c r="Q430" s="152"/>
      <c r="R430" s="152"/>
      <c r="S430" s="152"/>
    </row>
    <row r="431" spans="1:19" x14ac:dyDescent="0.25">
      <c r="A431" s="242" t="s">
        <v>428</v>
      </c>
      <c r="B431" s="242"/>
      <c r="C431" s="242"/>
      <c r="D431" s="242"/>
      <c r="E431" s="242"/>
      <c r="F431" s="242"/>
      <c r="G431" s="154"/>
      <c r="H431" s="154"/>
      <c r="I431" s="154"/>
      <c r="J431" s="154"/>
      <c r="K431" s="154"/>
      <c r="L431" s="152"/>
      <c r="M431" s="152"/>
      <c r="N431" s="152"/>
      <c r="O431" s="152"/>
      <c r="P431" s="152"/>
      <c r="Q431" s="152"/>
      <c r="R431" s="152"/>
      <c r="S431" s="152"/>
    </row>
    <row r="432" spans="1:19" x14ac:dyDescent="0.25">
      <c r="A432" s="314"/>
      <c r="B432" s="158">
        <f>J437+K437</f>
        <v>3</v>
      </c>
      <c r="C432" s="13"/>
      <c r="D432" s="245" t="s">
        <v>332</v>
      </c>
      <c r="E432" s="245"/>
      <c r="F432" s="87"/>
      <c r="G432" s="154"/>
      <c r="H432" s="154"/>
      <c r="I432" s="154"/>
      <c r="J432" s="154"/>
      <c r="K432" s="154"/>
      <c r="L432" s="152"/>
      <c r="M432" s="152"/>
      <c r="N432" s="152"/>
      <c r="O432" s="152"/>
      <c r="P432" s="152"/>
      <c r="Q432" s="152"/>
      <c r="R432" s="152"/>
      <c r="S432" s="152"/>
    </row>
    <row r="433" spans="1:19" x14ac:dyDescent="0.2">
      <c r="A433" s="257"/>
      <c r="B433" s="257"/>
      <c r="C433" s="257"/>
      <c r="D433" s="257"/>
      <c r="E433" s="257"/>
      <c r="F433" s="257"/>
      <c r="G433" s="247"/>
      <c r="H433" s="247"/>
      <c r="I433" s="247"/>
      <c r="J433" s="257" t="s">
        <v>429</v>
      </c>
      <c r="K433" s="296"/>
      <c r="L433" s="152"/>
      <c r="M433" s="152"/>
      <c r="N433" s="152"/>
      <c r="O433" s="152"/>
      <c r="P433" s="152"/>
      <c r="Q433" s="152"/>
      <c r="R433" s="152"/>
      <c r="S433" s="152"/>
    </row>
    <row r="434" spans="1:19" ht="16.5" customHeight="1" x14ac:dyDescent="0.25">
      <c r="A434" s="169"/>
      <c r="B434" s="57" t="s">
        <v>271</v>
      </c>
      <c r="C434" s="258"/>
      <c r="D434" s="315"/>
      <c r="E434" s="315"/>
      <c r="F434" s="315"/>
      <c r="G434" s="315"/>
      <c r="H434" s="315"/>
      <c r="I434" s="266"/>
      <c r="J434" s="169" t="s">
        <v>178</v>
      </c>
      <c r="K434" s="169" t="s">
        <v>272</v>
      </c>
      <c r="L434" s="152"/>
      <c r="M434" s="152"/>
      <c r="N434" s="152"/>
      <c r="O434" s="152"/>
      <c r="P434" s="152"/>
      <c r="Q434" s="152"/>
      <c r="R434" s="152"/>
      <c r="S434" s="152"/>
    </row>
    <row r="435" spans="1:19" x14ac:dyDescent="0.25">
      <c r="A435" s="68">
        <v>15003</v>
      </c>
      <c r="B435" s="105" t="s">
        <v>430</v>
      </c>
      <c r="C435" s="289"/>
      <c r="D435" s="289"/>
      <c r="E435" s="289"/>
      <c r="F435" s="289"/>
      <c r="G435" s="289"/>
      <c r="H435" s="289"/>
      <c r="I435" s="288"/>
      <c r="J435" s="68"/>
      <c r="K435" s="68">
        <f>'[1]9 мес.'!K478+'[1]4 кв'!K463</f>
        <v>2</v>
      </c>
      <c r="L435" s="152"/>
      <c r="M435" s="152"/>
      <c r="N435" s="152"/>
      <c r="O435" s="152"/>
      <c r="P435" s="152"/>
      <c r="Q435" s="152"/>
      <c r="R435" s="152"/>
      <c r="S435" s="152"/>
    </row>
    <row r="436" spans="1:19" x14ac:dyDescent="0.25">
      <c r="A436" s="207">
        <v>15011</v>
      </c>
      <c r="B436" s="261" t="s">
        <v>431</v>
      </c>
      <c r="C436" s="307"/>
      <c r="D436" s="307"/>
      <c r="E436" s="307"/>
      <c r="F436" s="307"/>
      <c r="G436" s="307"/>
      <c r="H436" s="307"/>
      <c r="I436" s="263"/>
      <c r="J436" s="68"/>
      <c r="K436" s="68">
        <f>'[1]9 мес.'!K480+'[1]4 кв'!K465</f>
        <v>1</v>
      </c>
      <c r="L436" s="152"/>
      <c r="M436" s="152"/>
      <c r="N436" s="152"/>
      <c r="O436" s="152"/>
      <c r="P436" s="152"/>
      <c r="Q436" s="152"/>
      <c r="R436" s="152"/>
      <c r="S436" s="152"/>
    </row>
    <row r="437" spans="1:19" x14ac:dyDescent="0.25">
      <c r="A437" s="68"/>
      <c r="B437" s="215" t="s">
        <v>19</v>
      </c>
      <c r="C437" s="255"/>
      <c r="D437" s="102"/>
      <c r="E437" s="102"/>
      <c r="F437" s="102"/>
      <c r="G437" s="102"/>
      <c r="H437" s="102"/>
      <c r="I437" s="103"/>
      <c r="J437" s="68">
        <f>'[1]9 мес.'!J481+'[1]4 кв'!J466</f>
        <v>0</v>
      </c>
      <c r="K437" s="68">
        <f>SUM(K435:K436)</f>
        <v>3</v>
      </c>
      <c r="L437" s="152"/>
      <c r="M437" s="152"/>
      <c r="N437" s="152"/>
      <c r="O437" s="152"/>
      <c r="P437" s="152"/>
      <c r="Q437" s="152"/>
      <c r="R437" s="152"/>
      <c r="S437" s="152"/>
    </row>
    <row r="438" spans="1:19" x14ac:dyDescent="0.25">
      <c r="A438" s="8"/>
      <c r="B438" s="269"/>
      <c r="C438" s="269"/>
      <c r="D438" s="8"/>
      <c r="E438" s="8"/>
      <c r="F438" s="8"/>
      <c r="G438" s="154"/>
      <c r="H438" s="154"/>
      <c r="I438" s="154"/>
      <c r="J438" s="154"/>
      <c r="K438" s="154"/>
      <c r="L438" s="152"/>
      <c r="M438" s="152"/>
      <c r="N438" s="152"/>
      <c r="O438" s="152"/>
      <c r="P438" s="152"/>
      <c r="Q438" s="152"/>
      <c r="R438" s="152"/>
      <c r="S438" s="152"/>
    </row>
    <row r="439" spans="1:19" x14ac:dyDescent="0.25">
      <c r="A439" s="242" t="s">
        <v>432</v>
      </c>
      <c r="B439" s="242"/>
      <c r="C439" s="242"/>
      <c r="D439" s="242"/>
      <c r="E439" s="242"/>
      <c r="F439" s="242"/>
      <c r="G439" s="154"/>
      <c r="H439" s="154"/>
      <c r="I439" s="154"/>
      <c r="J439" s="154"/>
      <c r="K439" s="154"/>
      <c r="L439" s="152"/>
      <c r="M439" s="152"/>
      <c r="N439" s="152"/>
      <c r="O439" s="152"/>
      <c r="P439" s="152"/>
      <c r="Q439" s="152"/>
      <c r="R439" s="152"/>
      <c r="S439" s="152"/>
    </row>
    <row r="440" spans="1:19" x14ac:dyDescent="0.25">
      <c r="A440" s="8"/>
      <c r="B440" s="158">
        <f>J455+K455</f>
        <v>200</v>
      </c>
      <c r="C440" s="13"/>
      <c r="D440" s="245" t="s">
        <v>269</v>
      </c>
      <c r="E440" s="245"/>
      <c r="F440" s="8"/>
      <c r="G440" s="154"/>
      <c r="H440" s="154"/>
      <c r="I440" s="154"/>
      <c r="J440" s="154"/>
      <c r="K440" s="154"/>
      <c r="L440" s="152"/>
      <c r="M440" s="152"/>
      <c r="N440" s="152"/>
      <c r="O440" s="152"/>
      <c r="P440" s="152"/>
      <c r="Q440" s="152"/>
      <c r="R440" s="152"/>
      <c r="S440" s="152"/>
    </row>
    <row r="441" spans="1:19" x14ac:dyDescent="0.2">
      <c r="A441" s="20"/>
      <c r="B441" s="20"/>
      <c r="C441" s="20"/>
      <c r="D441" s="20"/>
      <c r="E441" s="20"/>
      <c r="F441" s="20"/>
      <c r="G441" s="247"/>
      <c r="H441" s="247"/>
      <c r="I441" s="247"/>
      <c r="J441" s="257" t="s">
        <v>433</v>
      </c>
      <c r="K441" s="296"/>
      <c r="L441" s="152"/>
      <c r="M441" s="152"/>
      <c r="N441" s="152"/>
      <c r="O441" s="152"/>
      <c r="P441" s="152"/>
      <c r="Q441" s="152"/>
      <c r="R441" s="152"/>
      <c r="S441" s="152"/>
    </row>
    <row r="442" spans="1:19" ht="20.25" customHeight="1" x14ac:dyDescent="0.25">
      <c r="A442" s="169"/>
      <c r="B442" s="57" t="s">
        <v>271</v>
      </c>
      <c r="C442" s="258"/>
      <c r="D442" s="259"/>
      <c r="E442" s="259"/>
      <c r="F442" s="259"/>
      <c r="G442" s="259"/>
      <c r="H442" s="259"/>
      <c r="I442" s="103"/>
      <c r="J442" s="169" t="s">
        <v>178</v>
      </c>
      <c r="K442" s="169" t="s">
        <v>272</v>
      </c>
      <c r="L442" s="152"/>
      <c r="M442" s="152"/>
      <c r="N442" s="152"/>
      <c r="O442" s="152"/>
      <c r="P442" s="152"/>
      <c r="Q442" s="152"/>
      <c r="R442" s="152"/>
      <c r="S442" s="152"/>
    </row>
    <row r="443" spans="1:19" x14ac:dyDescent="0.25">
      <c r="A443" s="68">
        <v>16001</v>
      </c>
      <c r="B443" s="105" t="s">
        <v>434</v>
      </c>
      <c r="C443" s="287"/>
      <c r="D443" s="287"/>
      <c r="E443" s="287"/>
      <c r="F443" s="287"/>
      <c r="G443" s="287"/>
      <c r="H443" s="287"/>
      <c r="I443" s="288"/>
      <c r="J443" s="68">
        <f>'[1]9 мес.'!J487+'[1]4 кв'!J472</f>
        <v>1</v>
      </c>
      <c r="K443" s="68">
        <f>'[1]9 мес.'!K487+'[1]4 кв'!K472</f>
        <v>2</v>
      </c>
      <c r="L443" s="152"/>
      <c r="M443" s="152"/>
      <c r="N443" s="152"/>
      <c r="O443" s="152"/>
      <c r="P443" s="152"/>
      <c r="Q443" s="152"/>
      <c r="R443" s="152"/>
      <c r="S443" s="152"/>
    </row>
    <row r="444" spans="1:19" ht="30" customHeight="1" x14ac:dyDescent="0.25">
      <c r="A444" s="68">
        <v>16002</v>
      </c>
      <c r="B444" s="105" t="s">
        <v>435</v>
      </c>
      <c r="C444" s="260"/>
      <c r="D444" s="102"/>
      <c r="E444" s="102"/>
      <c r="F444" s="102"/>
      <c r="G444" s="102"/>
      <c r="H444" s="102"/>
      <c r="I444" s="103"/>
      <c r="J444" s="68"/>
      <c r="K444" s="68">
        <f>'[1]9 мес.'!K488+'[1]4 кв'!K473</f>
        <v>4</v>
      </c>
      <c r="L444" s="152"/>
      <c r="M444" s="152"/>
      <c r="N444" s="152"/>
      <c r="O444" s="152"/>
      <c r="P444" s="152"/>
      <c r="Q444" s="152"/>
      <c r="R444" s="152"/>
      <c r="S444" s="152"/>
    </row>
    <row r="445" spans="1:19" x14ac:dyDescent="0.25">
      <c r="A445" s="68">
        <v>16003</v>
      </c>
      <c r="B445" s="70" t="s">
        <v>436</v>
      </c>
      <c r="C445" s="253"/>
      <c r="D445" s="102"/>
      <c r="E445" s="102"/>
      <c r="F445" s="102"/>
      <c r="G445" s="102"/>
      <c r="H445" s="102"/>
      <c r="I445" s="103"/>
      <c r="J445" s="68">
        <f>'[1]9 мес.'!J489+'[1]4 кв'!J474</f>
        <v>12</v>
      </c>
      <c r="K445" s="68">
        <f>'[1]9 мес.'!K489+'[1]4 кв'!K474</f>
        <v>5</v>
      </c>
      <c r="L445" s="152"/>
      <c r="M445" s="152"/>
      <c r="N445" s="152"/>
      <c r="O445" s="152"/>
      <c r="P445" s="152"/>
      <c r="Q445" s="152"/>
      <c r="R445" s="152"/>
      <c r="S445" s="152"/>
    </row>
    <row r="446" spans="1:19" ht="28.5" customHeight="1" x14ac:dyDescent="0.25">
      <c r="A446" s="68">
        <v>16004</v>
      </c>
      <c r="B446" s="70" t="s">
        <v>437</v>
      </c>
      <c r="C446" s="253"/>
      <c r="D446" s="102"/>
      <c r="E446" s="102"/>
      <c r="F446" s="102"/>
      <c r="G446" s="102"/>
      <c r="H446" s="102"/>
      <c r="I446" s="103"/>
      <c r="J446" s="68">
        <f>'[1]9 мес.'!J490+'[1]4 кв'!J475</f>
        <v>1</v>
      </c>
      <c r="K446" s="68">
        <f>'[1]9 мес.'!K490+'[1]4 кв'!K475</f>
        <v>4</v>
      </c>
      <c r="L446" s="152"/>
      <c r="M446" s="152"/>
      <c r="N446" s="152"/>
      <c r="O446" s="152"/>
      <c r="P446" s="152"/>
      <c r="Q446" s="152"/>
      <c r="R446" s="152"/>
      <c r="S446" s="152"/>
    </row>
    <row r="447" spans="1:19" ht="28.5" customHeight="1" x14ac:dyDescent="0.25">
      <c r="A447" s="68">
        <v>16005</v>
      </c>
      <c r="B447" s="70" t="s">
        <v>438</v>
      </c>
      <c r="C447" s="253"/>
      <c r="D447" s="102"/>
      <c r="E447" s="102"/>
      <c r="F447" s="102"/>
      <c r="G447" s="102"/>
      <c r="H447" s="102"/>
      <c r="I447" s="103"/>
      <c r="J447" s="68">
        <f>'[1]9 мес.'!J491+'[1]4 кв'!J476</f>
        <v>10</v>
      </c>
      <c r="K447" s="68">
        <f>'[1]9 мес.'!K491+'[1]4 кв'!K476</f>
        <v>13</v>
      </c>
      <c r="L447" s="152"/>
      <c r="M447" s="152"/>
      <c r="N447" s="152"/>
      <c r="O447" s="152"/>
      <c r="P447" s="152"/>
      <c r="Q447" s="152"/>
      <c r="R447" s="152"/>
      <c r="S447" s="152"/>
    </row>
    <row r="448" spans="1:19" x14ac:dyDescent="0.25">
      <c r="A448" s="68">
        <v>16006</v>
      </c>
      <c r="B448" s="70" t="s">
        <v>439</v>
      </c>
      <c r="C448" s="253"/>
      <c r="D448" s="102"/>
      <c r="E448" s="102"/>
      <c r="F448" s="102"/>
      <c r="G448" s="102"/>
      <c r="H448" s="102"/>
      <c r="I448" s="103"/>
      <c r="J448" s="68">
        <f>'[1]9 мес.'!J492+'[1]4 кв'!J477</f>
        <v>1</v>
      </c>
      <c r="K448" s="68">
        <f>'[1]9 мес.'!K492+'[1]4 кв'!K477</f>
        <v>1</v>
      </c>
      <c r="L448" s="152"/>
      <c r="M448" s="152"/>
      <c r="N448" s="152"/>
      <c r="O448" s="152"/>
      <c r="P448" s="152"/>
      <c r="Q448" s="152"/>
      <c r="R448" s="152"/>
      <c r="S448" s="152"/>
    </row>
    <row r="449" spans="1:19" x14ac:dyDescent="0.25">
      <c r="A449" s="68">
        <v>16008</v>
      </c>
      <c r="B449" s="70" t="s">
        <v>440</v>
      </c>
      <c r="C449" s="253"/>
      <c r="D449" s="102"/>
      <c r="E449" s="102"/>
      <c r="F449" s="102"/>
      <c r="G449" s="102"/>
      <c r="H449" s="102"/>
      <c r="I449" s="103"/>
      <c r="J449" s="68"/>
      <c r="K449" s="68">
        <f>'[1]9 мес.'!K494+'[1]4 кв'!K479</f>
        <v>1</v>
      </c>
      <c r="L449" s="152"/>
      <c r="M449" s="152"/>
      <c r="N449" s="152"/>
      <c r="O449" s="152"/>
      <c r="P449" s="152"/>
      <c r="Q449" s="152"/>
      <c r="R449" s="152"/>
      <c r="S449" s="152"/>
    </row>
    <row r="450" spans="1:19" x14ac:dyDescent="0.25">
      <c r="A450" s="68">
        <v>16009</v>
      </c>
      <c r="B450" s="70" t="s">
        <v>441</v>
      </c>
      <c r="C450" s="102"/>
      <c r="D450" s="102"/>
      <c r="E450" s="102"/>
      <c r="F450" s="102"/>
      <c r="G450" s="102"/>
      <c r="H450" s="102"/>
      <c r="I450" s="103"/>
      <c r="J450" s="68">
        <f>'[1]9 мес.'!J495+'[1]4 кв'!J480</f>
        <v>1</v>
      </c>
      <c r="K450" s="68">
        <f>'[1]9 мес.'!K495+'[1]4 кв'!K480</f>
        <v>1</v>
      </c>
      <c r="L450" s="152"/>
      <c r="M450" s="152"/>
      <c r="N450" s="152"/>
      <c r="O450" s="152"/>
      <c r="P450" s="152"/>
      <c r="Q450" s="152"/>
      <c r="R450" s="152"/>
      <c r="S450" s="152"/>
    </row>
    <row r="451" spans="1:19" x14ac:dyDescent="0.25">
      <c r="A451" s="68">
        <v>16012</v>
      </c>
      <c r="B451" s="70" t="s">
        <v>442</v>
      </c>
      <c r="C451" s="102"/>
      <c r="D451" s="102"/>
      <c r="E451" s="102"/>
      <c r="F451" s="102"/>
      <c r="G451" s="102"/>
      <c r="H451" s="102"/>
      <c r="I451" s="103"/>
      <c r="J451" s="68"/>
      <c r="K451" s="68">
        <f>'[1]9 мес.'!K496+'[1]4 кв'!K481</f>
        <v>1</v>
      </c>
      <c r="L451" s="152"/>
      <c r="M451" s="152"/>
      <c r="N451" s="152"/>
      <c r="O451" s="152"/>
      <c r="P451" s="152"/>
      <c r="Q451" s="152"/>
      <c r="R451" s="152"/>
      <c r="S451" s="152"/>
    </row>
    <row r="452" spans="1:19" ht="30.75" customHeight="1" x14ac:dyDescent="0.25">
      <c r="A452" s="68">
        <v>16013</v>
      </c>
      <c r="B452" s="70" t="s">
        <v>443</v>
      </c>
      <c r="C452" s="102"/>
      <c r="D452" s="102"/>
      <c r="E452" s="102"/>
      <c r="F452" s="102"/>
      <c r="G452" s="102"/>
      <c r="H452" s="102"/>
      <c r="I452" s="103"/>
      <c r="J452" s="68"/>
      <c r="K452" s="68">
        <f>'[1]9 мес.'!K497+'[1]4 кв'!K482</f>
        <v>2</v>
      </c>
      <c r="L452" s="152"/>
      <c r="M452" s="152"/>
      <c r="N452" s="152"/>
      <c r="O452" s="152"/>
      <c r="P452" s="152"/>
      <c r="Q452" s="152"/>
      <c r="R452" s="152"/>
      <c r="S452" s="152"/>
    </row>
    <row r="453" spans="1:19" x14ac:dyDescent="0.25">
      <c r="A453" s="68">
        <v>16014</v>
      </c>
      <c r="B453" s="70" t="s">
        <v>444</v>
      </c>
      <c r="C453" s="253"/>
      <c r="D453" s="92"/>
      <c r="E453" s="92"/>
      <c r="F453" s="92"/>
      <c r="G453" s="92"/>
      <c r="H453" s="92"/>
      <c r="I453" s="93"/>
      <c r="J453" s="68">
        <f>'[1]9 мес.'!J498+'[1]4 кв'!J483</f>
        <v>41</v>
      </c>
      <c r="K453" s="68">
        <f>'[1]9 мес.'!K498+'[1]4 кв'!K483</f>
        <v>58</v>
      </c>
      <c r="L453" s="152"/>
      <c r="M453" s="152"/>
      <c r="N453" s="152"/>
      <c r="O453" s="152"/>
      <c r="P453" s="152"/>
      <c r="Q453" s="152"/>
      <c r="R453" s="152"/>
      <c r="S453" s="152"/>
    </row>
    <row r="454" spans="1:19" x14ac:dyDescent="0.25">
      <c r="A454" s="68">
        <v>16015</v>
      </c>
      <c r="B454" s="70" t="s">
        <v>445</v>
      </c>
      <c r="C454" s="253"/>
      <c r="D454" s="92"/>
      <c r="E454" s="92"/>
      <c r="F454" s="92"/>
      <c r="G454" s="92"/>
      <c r="H454" s="92"/>
      <c r="I454" s="93"/>
      <c r="J454" s="68">
        <f>'[1]9 мес.'!J499+'[1]4 кв'!J484</f>
        <v>34</v>
      </c>
      <c r="K454" s="68">
        <f>'[1]9 мес.'!K499+'[1]4 кв'!K484</f>
        <v>7</v>
      </c>
      <c r="L454" s="152"/>
      <c r="M454" s="152"/>
      <c r="N454" s="152"/>
      <c r="O454" s="152"/>
      <c r="P454" s="152"/>
      <c r="Q454" s="152"/>
      <c r="R454" s="152"/>
      <c r="S454" s="152"/>
    </row>
    <row r="455" spans="1:19" x14ac:dyDescent="0.25">
      <c r="A455" s="268"/>
      <c r="B455" s="215" t="s">
        <v>19</v>
      </c>
      <c r="C455" s="255"/>
      <c r="D455" s="92"/>
      <c r="E455" s="92"/>
      <c r="F455" s="92"/>
      <c r="G455" s="92"/>
      <c r="H455" s="92"/>
      <c r="I455" s="93"/>
      <c r="J455" s="68">
        <f>SUM(J443:J454)</f>
        <v>101</v>
      </c>
      <c r="K455" s="68">
        <f>SUM(K443:K454)</f>
        <v>99</v>
      </c>
      <c r="L455" s="152"/>
      <c r="M455" s="152"/>
      <c r="N455" s="152"/>
      <c r="O455" s="152"/>
      <c r="P455" s="152"/>
      <c r="Q455" s="152"/>
      <c r="R455" s="152"/>
      <c r="S455" s="152"/>
    </row>
    <row r="456" spans="1:19" ht="13.5" customHeight="1" x14ac:dyDescent="0.25">
      <c r="A456" s="154"/>
      <c r="B456" s="264"/>
      <c r="C456" s="264"/>
      <c r="D456" s="154"/>
      <c r="E456" s="154"/>
      <c r="F456" s="154"/>
      <c r="L456" s="152"/>
      <c r="M456" s="152"/>
      <c r="N456" s="152"/>
      <c r="O456" s="152"/>
      <c r="P456" s="152"/>
      <c r="Q456" s="152"/>
      <c r="R456" s="152"/>
      <c r="S456" s="152"/>
    </row>
    <row r="457" spans="1:19" x14ac:dyDescent="0.25">
      <c r="A457" s="280" t="s">
        <v>446</v>
      </c>
      <c r="B457" s="316"/>
      <c r="C457" s="316"/>
      <c r="D457" s="316"/>
      <c r="E457" s="316"/>
      <c r="F457" s="316"/>
      <c r="G457" s="316"/>
      <c r="H457" s="316"/>
      <c r="I457" s="316"/>
      <c r="J457" s="316"/>
      <c r="K457" s="316"/>
      <c r="L457" s="152"/>
      <c r="M457" s="152"/>
      <c r="N457" s="152"/>
      <c r="O457" s="152"/>
      <c r="P457" s="152"/>
      <c r="Q457" s="152"/>
      <c r="R457" s="152"/>
      <c r="S457" s="152"/>
    </row>
    <row r="458" spans="1:19" x14ac:dyDescent="0.25">
      <c r="A458" s="8"/>
      <c r="B458" s="158">
        <f>J463+K463</f>
        <v>5</v>
      </c>
      <c r="C458" s="13"/>
      <c r="D458" s="245" t="s">
        <v>269</v>
      </c>
      <c r="E458" s="245"/>
      <c r="F458" s="8"/>
      <c r="G458" s="246"/>
      <c r="H458" s="246"/>
      <c r="I458" s="246"/>
      <c r="J458" s="246"/>
      <c r="K458" s="246"/>
      <c r="L458" s="152"/>
      <c r="M458" s="152"/>
      <c r="N458" s="152"/>
      <c r="O458" s="152"/>
      <c r="P458" s="152"/>
      <c r="Q458" s="152"/>
      <c r="R458" s="152"/>
      <c r="S458" s="152"/>
    </row>
    <row r="459" spans="1:19" x14ac:dyDescent="0.2">
      <c r="A459" s="20"/>
      <c r="B459" s="20"/>
      <c r="C459" s="20"/>
      <c r="D459" s="20"/>
      <c r="E459" s="20"/>
      <c r="F459" s="20"/>
      <c r="G459" s="248"/>
      <c r="H459" s="248"/>
      <c r="I459" s="248"/>
      <c r="J459" s="317" t="s">
        <v>447</v>
      </c>
      <c r="K459" s="318"/>
      <c r="L459" s="152"/>
      <c r="M459" s="152"/>
      <c r="N459" s="152"/>
      <c r="O459" s="152"/>
      <c r="P459" s="152"/>
      <c r="Q459" s="152"/>
      <c r="R459" s="152"/>
      <c r="S459" s="152"/>
    </row>
    <row r="460" spans="1:19" ht="17.25" customHeight="1" x14ac:dyDescent="0.25">
      <c r="A460" s="169"/>
      <c r="B460" s="319" t="s">
        <v>448</v>
      </c>
      <c r="C460" s="320"/>
      <c r="D460" s="249"/>
      <c r="E460" s="249"/>
      <c r="F460" s="249"/>
      <c r="G460" s="249"/>
      <c r="H460" s="249"/>
      <c r="I460" s="93"/>
      <c r="J460" s="169" t="s">
        <v>178</v>
      </c>
      <c r="K460" s="169" t="s">
        <v>272</v>
      </c>
      <c r="L460" s="152"/>
      <c r="M460" s="152"/>
      <c r="N460" s="152"/>
      <c r="O460" s="152"/>
      <c r="P460" s="152"/>
      <c r="Q460" s="152"/>
      <c r="R460" s="152"/>
      <c r="S460" s="152"/>
    </row>
    <row r="461" spans="1:19" x14ac:dyDescent="0.25">
      <c r="A461" s="68">
        <v>17005</v>
      </c>
      <c r="B461" s="70" t="s">
        <v>449</v>
      </c>
      <c r="C461" s="253"/>
      <c r="D461" s="92"/>
      <c r="E461" s="92"/>
      <c r="F461" s="92"/>
      <c r="G461" s="92"/>
      <c r="H461" s="92"/>
      <c r="I461" s="93"/>
      <c r="J461" s="68">
        <f>'[1]9 мес.'!J507+'[1]4 кв'!J492</f>
        <v>2</v>
      </c>
      <c r="K461" s="68">
        <f>'[1]9 мес.'!K507+'[1]4 кв'!K492</f>
        <v>1</v>
      </c>
      <c r="L461" s="152"/>
      <c r="M461" s="152"/>
      <c r="N461" s="152"/>
      <c r="O461" s="152"/>
      <c r="P461" s="152"/>
      <c r="Q461" s="152"/>
      <c r="R461" s="152"/>
      <c r="S461" s="152"/>
    </row>
    <row r="462" spans="1:19" ht="29.25" customHeight="1" x14ac:dyDescent="0.25">
      <c r="A462" s="68">
        <v>17007</v>
      </c>
      <c r="B462" s="70" t="s">
        <v>450</v>
      </c>
      <c r="C462" s="321"/>
      <c r="D462" s="321"/>
      <c r="E462" s="321"/>
      <c r="F462" s="321"/>
      <c r="G462" s="321"/>
      <c r="H462" s="321"/>
      <c r="I462" s="93"/>
      <c r="J462" s="68">
        <f>'[1]9 мес.'!J508+'[1]4 кв'!J493</f>
        <v>2</v>
      </c>
      <c r="K462" s="68"/>
      <c r="L462" s="152"/>
      <c r="M462" s="152"/>
      <c r="N462" s="152"/>
      <c r="O462" s="152"/>
      <c r="P462" s="152"/>
      <c r="Q462" s="152"/>
      <c r="R462" s="152"/>
      <c r="S462" s="152"/>
    </row>
    <row r="463" spans="1:19" x14ac:dyDescent="0.25">
      <c r="A463" s="268"/>
      <c r="B463" s="215" t="s">
        <v>19</v>
      </c>
      <c r="C463" s="255"/>
      <c r="D463" s="92"/>
      <c r="E463" s="92"/>
      <c r="F463" s="92"/>
      <c r="G463" s="92"/>
      <c r="H463" s="92"/>
      <c r="I463" s="93"/>
      <c r="J463" s="68">
        <f>SUM(J461:J462)</f>
        <v>4</v>
      </c>
      <c r="K463" s="68">
        <f>SUM(K461:K462)</f>
        <v>1</v>
      </c>
      <c r="L463" s="152"/>
      <c r="M463" s="152"/>
      <c r="N463" s="152"/>
      <c r="O463" s="152"/>
      <c r="P463" s="152"/>
      <c r="Q463" s="152"/>
      <c r="R463" s="152"/>
      <c r="S463" s="152"/>
    </row>
    <row r="464" spans="1:19" ht="12" customHeight="1" x14ac:dyDescent="0.25">
      <c r="A464" s="153"/>
      <c r="B464" s="264"/>
      <c r="C464" s="264"/>
      <c r="D464" s="154"/>
      <c r="E464" s="154"/>
      <c r="F464" s="154"/>
      <c r="L464" s="152"/>
      <c r="M464" s="152"/>
      <c r="N464" s="152"/>
      <c r="O464" s="152"/>
      <c r="P464" s="152"/>
      <c r="Q464" s="152"/>
      <c r="R464" s="152"/>
      <c r="S464" s="152"/>
    </row>
    <row r="465" spans="1:19" x14ac:dyDescent="0.25">
      <c r="A465" s="306" t="s">
        <v>451</v>
      </c>
      <c r="B465" s="306"/>
      <c r="C465" s="306"/>
      <c r="D465" s="306"/>
      <c r="E465" s="306"/>
      <c r="F465" s="306"/>
      <c r="G465" s="306"/>
      <c r="H465" s="306"/>
      <c r="I465" s="306"/>
      <c r="J465" s="306"/>
      <c r="K465" s="306"/>
      <c r="L465" s="152"/>
      <c r="M465" s="152"/>
      <c r="N465" s="152"/>
      <c r="O465" s="152"/>
      <c r="P465" s="152"/>
      <c r="Q465" s="152"/>
      <c r="R465" s="152"/>
      <c r="S465" s="152"/>
    </row>
    <row r="466" spans="1:19" x14ac:dyDescent="0.25">
      <c r="A466" s="8"/>
      <c r="B466" s="158">
        <f>J474+K474</f>
        <v>61</v>
      </c>
      <c r="C466" s="13"/>
      <c r="D466" s="245" t="s">
        <v>309</v>
      </c>
      <c r="E466" s="245"/>
      <c r="F466" s="8"/>
      <c r="G466" s="246"/>
      <c r="H466" s="246"/>
      <c r="I466" s="246"/>
      <c r="J466" s="246"/>
      <c r="K466" s="246"/>
      <c r="L466" s="152"/>
      <c r="M466" s="152"/>
      <c r="N466" s="152"/>
      <c r="O466" s="152"/>
      <c r="P466" s="152"/>
      <c r="Q466" s="152"/>
      <c r="R466" s="152"/>
      <c r="S466" s="152"/>
    </row>
    <row r="467" spans="1:19" ht="14.25" customHeight="1" x14ac:dyDescent="0.2">
      <c r="A467" s="310"/>
      <c r="B467" s="310"/>
      <c r="C467" s="310"/>
      <c r="D467" s="310"/>
      <c r="E467" s="310"/>
      <c r="F467" s="310"/>
      <c r="G467" s="248"/>
      <c r="H467" s="248"/>
      <c r="I467" s="248"/>
      <c r="J467" s="317" t="s">
        <v>452</v>
      </c>
      <c r="K467" s="318"/>
      <c r="L467" s="152"/>
      <c r="M467" s="152"/>
      <c r="N467" s="152"/>
      <c r="O467" s="152"/>
      <c r="P467" s="152"/>
      <c r="Q467" s="152"/>
      <c r="R467" s="152"/>
      <c r="S467" s="152"/>
    </row>
    <row r="468" spans="1:19" ht="16.5" customHeight="1" x14ac:dyDescent="0.25">
      <c r="A468" s="169"/>
      <c r="B468" s="319" t="s">
        <v>453</v>
      </c>
      <c r="C468" s="320"/>
      <c r="D468" s="249"/>
      <c r="E468" s="249"/>
      <c r="F468" s="249"/>
      <c r="G468" s="249"/>
      <c r="H468" s="249"/>
      <c r="I468" s="93"/>
      <c r="J468" s="169" t="s">
        <v>154</v>
      </c>
      <c r="K468" s="169" t="s">
        <v>454</v>
      </c>
      <c r="L468" s="152"/>
      <c r="M468" s="152"/>
      <c r="N468" s="152"/>
      <c r="O468" s="152"/>
      <c r="P468" s="152"/>
      <c r="Q468" s="152"/>
      <c r="R468" s="152"/>
      <c r="S468" s="152"/>
    </row>
    <row r="469" spans="1:19" x14ac:dyDescent="0.25">
      <c r="A469" s="68">
        <v>18001</v>
      </c>
      <c r="B469" s="70" t="s">
        <v>455</v>
      </c>
      <c r="C469" s="253"/>
      <c r="D469" s="92"/>
      <c r="E469" s="92"/>
      <c r="F469" s="92"/>
      <c r="G469" s="92"/>
      <c r="H469" s="92"/>
      <c r="I469" s="93"/>
      <c r="J469" s="68">
        <f>'[1]9 мес.'!J515+'[1]4 кв'!J500</f>
        <v>3</v>
      </c>
      <c r="K469" s="68">
        <f>'[1]9 мес.'!K515+'[1]4 кв'!K500</f>
        <v>3</v>
      </c>
      <c r="L469" s="152"/>
      <c r="M469" s="152"/>
      <c r="N469" s="152"/>
      <c r="O469" s="152"/>
      <c r="P469" s="152"/>
      <c r="Q469" s="152"/>
      <c r="R469" s="152"/>
      <c r="S469" s="152"/>
    </row>
    <row r="470" spans="1:19" x14ac:dyDescent="0.25">
      <c r="A470" s="68">
        <v>18002</v>
      </c>
      <c r="B470" s="70" t="s">
        <v>456</v>
      </c>
      <c r="C470" s="322"/>
      <c r="D470" s="322"/>
      <c r="E470" s="322"/>
      <c r="F470" s="322"/>
      <c r="G470" s="322"/>
      <c r="H470" s="322"/>
      <c r="I470" s="323"/>
      <c r="J470" s="68">
        <f>'[1]9 мес.'!J516+'[1]4 кв'!J501</f>
        <v>19</v>
      </c>
      <c r="K470" s="68">
        <f>'[1]9 мес.'!K516+'[1]4 кв'!K501</f>
        <v>3</v>
      </c>
      <c r="L470" s="152"/>
      <c r="M470" s="152"/>
      <c r="N470" s="152"/>
      <c r="O470" s="152"/>
      <c r="P470" s="152"/>
      <c r="Q470" s="152"/>
      <c r="R470" s="152"/>
      <c r="S470" s="152"/>
    </row>
    <row r="471" spans="1:19" x14ac:dyDescent="0.25">
      <c r="A471" s="68">
        <v>18003</v>
      </c>
      <c r="B471" s="70" t="s">
        <v>457</v>
      </c>
      <c r="C471" s="253"/>
      <c r="D471" s="92"/>
      <c r="E471" s="92"/>
      <c r="F471" s="92"/>
      <c r="G471" s="92"/>
      <c r="H471" s="92"/>
      <c r="I471" s="93"/>
      <c r="J471" s="68">
        <f>'[1]9 мес.'!J517+'[1]4 кв'!J502</f>
        <v>10</v>
      </c>
      <c r="K471" s="68">
        <f>'[1]9 мес.'!K517+'[1]4 кв'!K502</f>
        <v>8</v>
      </c>
      <c r="L471" s="152"/>
      <c r="M471" s="152"/>
      <c r="N471" s="152"/>
      <c r="O471" s="152"/>
      <c r="P471" s="152"/>
      <c r="Q471" s="152"/>
      <c r="R471" s="152"/>
      <c r="S471" s="152"/>
    </row>
    <row r="472" spans="1:19" ht="28.5" customHeight="1" x14ac:dyDescent="0.25">
      <c r="A472" s="68">
        <v>18005</v>
      </c>
      <c r="B472" s="70" t="s">
        <v>458</v>
      </c>
      <c r="C472" s="253"/>
      <c r="D472" s="92"/>
      <c r="E472" s="92"/>
      <c r="F472" s="92"/>
      <c r="G472" s="92"/>
      <c r="H472" s="92"/>
      <c r="I472" s="93"/>
      <c r="J472" s="68">
        <f>'[1]9 мес.'!J519+'[1]4 кв'!J504</f>
        <v>6</v>
      </c>
      <c r="K472" s="68">
        <f>'[1]9 мес.'!K519+'[1]4 кв'!K504</f>
        <v>4</v>
      </c>
      <c r="L472" s="152"/>
      <c r="M472" s="152"/>
      <c r="N472" s="152"/>
      <c r="O472" s="152"/>
      <c r="P472" s="152"/>
      <c r="Q472" s="152"/>
      <c r="R472" s="152"/>
      <c r="S472" s="152"/>
    </row>
    <row r="473" spans="1:19" x14ac:dyDescent="0.25">
      <c r="A473" s="68">
        <v>18007</v>
      </c>
      <c r="B473" s="70" t="s">
        <v>459</v>
      </c>
      <c r="C473" s="253"/>
      <c r="D473" s="92"/>
      <c r="E473" s="92"/>
      <c r="F473" s="92"/>
      <c r="G473" s="92"/>
      <c r="H473" s="92"/>
      <c r="I473" s="93"/>
      <c r="J473" s="68">
        <f>'[1]9 мес.'!J521+'[1]4 кв'!J506</f>
        <v>4</v>
      </c>
      <c r="K473" s="68">
        <f>'[1]9 мес.'!K521+'[1]4 кв'!K506</f>
        <v>1</v>
      </c>
      <c r="L473" s="152"/>
      <c r="M473" s="152"/>
      <c r="N473" s="152"/>
      <c r="O473" s="152"/>
      <c r="P473" s="152"/>
      <c r="Q473" s="152"/>
      <c r="R473" s="152"/>
      <c r="S473" s="152"/>
    </row>
    <row r="474" spans="1:19" ht="16.5" customHeight="1" x14ac:dyDescent="0.25">
      <c r="A474" s="68"/>
      <c r="B474" s="215" t="s">
        <v>19</v>
      </c>
      <c r="C474" s="255"/>
      <c r="D474" s="92"/>
      <c r="E474" s="92"/>
      <c r="F474" s="92"/>
      <c r="G474" s="92"/>
      <c r="H474" s="92"/>
      <c r="I474" s="93"/>
      <c r="J474" s="68">
        <f>SUM(J469:J473)</f>
        <v>42</v>
      </c>
      <c r="K474" s="68">
        <f>SUM(K469:K473)</f>
        <v>19</v>
      </c>
      <c r="L474" s="152"/>
      <c r="M474" s="152"/>
      <c r="N474" s="152"/>
      <c r="O474" s="152"/>
      <c r="P474" s="152"/>
      <c r="Q474" s="152"/>
      <c r="R474" s="152"/>
      <c r="S474" s="152"/>
    </row>
    <row r="475" spans="1:19" ht="12" customHeight="1" x14ac:dyDescent="0.25">
      <c r="A475" s="153"/>
      <c r="B475" s="264"/>
      <c r="C475" s="264"/>
      <c r="D475" s="154"/>
      <c r="E475" s="154"/>
      <c r="F475" s="154"/>
      <c r="L475" s="152"/>
      <c r="M475" s="152"/>
      <c r="N475" s="152"/>
      <c r="O475" s="152"/>
      <c r="P475" s="152"/>
      <c r="Q475" s="152"/>
      <c r="R475" s="152"/>
      <c r="S475" s="152"/>
    </row>
    <row r="476" spans="1:19" x14ac:dyDescent="0.25">
      <c r="A476" s="242" t="s">
        <v>460</v>
      </c>
      <c r="B476" s="242"/>
      <c r="C476" s="242"/>
      <c r="D476" s="242"/>
      <c r="E476" s="242"/>
      <c r="F476" s="242"/>
      <c r="L476" s="152"/>
      <c r="M476" s="152"/>
      <c r="N476" s="152"/>
      <c r="O476" s="152"/>
      <c r="P476" s="152"/>
      <c r="Q476" s="152"/>
      <c r="R476" s="152"/>
      <c r="S476" s="152"/>
    </row>
    <row r="477" spans="1:19" x14ac:dyDescent="0.25">
      <c r="A477" s="8"/>
      <c r="B477" s="158">
        <f>J481+K481</f>
        <v>1</v>
      </c>
      <c r="C477" s="13"/>
      <c r="D477" s="245" t="s">
        <v>309</v>
      </c>
      <c r="E477" s="245"/>
      <c r="F477" s="8"/>
      <c r="L477" s="152"/>
      <c r="M477" s="152"/>
      <c r="N477" s="152"/>
      <c r="O477" s="152"/>
      <c r="P477" s="152"/>
      <c r="Q477" s="152"/>
      <c r="R477" s="152"/>
      <c r="S477" s="152"/>
    </row>
    <row r="478" spans="1:19" ht="13.5" customHeight="1" x14ac:dyDescent="0.2">
      <c r="A478" s="310"/>
      <c r="B478" s="310"/>
      <c r="C478" s="310"/>
      <c r="D478" s="310"/>
      <c r="E478" s="310"/>
      <c r="F478" s="310"/>
      <c r="G478" s="248"/>
      <c r="H478" s="248"/>
      <c r="I478" s="248"/>
      <c r="J478" s="317" t="s">
        <v>461</v>
      </c>
      <c r="K478" s="318"/>
      <c r="L478" s="152"/>
      <c r="M478" s="152"/>
      <c r="N478" s="152"/>
      <c r="O478" s="152"/>
      <c r="P478" s="152"/>
      <c r="Q478" s="152"/>
      <c r="R478" s="152"/>
      <c r="S478" s="152"/>
    </row>
    <row r="479" spans="1:19" ht="18.75" customHeight="1" x14ac:dyDescent="0.25">
      <c r="A479" s="169"/>
      <c r="B479" s="319" t="s">
        <v>453</v>
      </c>
      <c r="C479" s="320"/>
      <c r="D479" s="249"/>
      <c r="E479" s="249"/>
      <c r="F479" s="249"/>
      <c r="G479" s="249"/>
      <c r="H479" s="249"/>
      <c r="I479" s="93"/>
      <c r="J479" s="169" t="s">
        <v>178</v>
      </c>
      <c r="K479" s="169" t="s">
        <v>272</v>
      </c>
      <c r="L479" s="152"/>
      <c r="M479" s="152"/>
      <c r="N479" s="152"/>
      <c r="O479" s="152"/>
      <c r="P479" s="152"/>
      <c r="Q479" s="152"/>
      <c r="R479" s="152"/>
      <c r="S479" s="152"/>
    </row>
    <row r="480" spans="1:19" x14ac:dyDescent="0.25">
      <c r="A480" s="68">
        <v>19001</v>
      </c>
      <c r="B480" s="70" t="s">
        <v>462</v>
      </c>
      <c r="C480" s="253"/>
      <c r="D480" s="92"/>
      <c r="E480" s="92"/>
      <c r="F480" s="92"/>
      <c r="G480" s="92"/>
      <c r="H480" s="92"/>
      <c r="I480" s="93"/>
      <c r="J480" s="68"/>
      <c r="K480" s="68">
        <f>'[1]9 мес.'!K528+'[1]4 кв'!K513</f>
        <v>1</v>
      </c>
      <c r="L480" s="152"/>
      <c r="M480" s="152"/>
      <c r="N480" s="152"/>
      <c r="O480" s="152"/>
      <c r="P480" s="152"/>
      <c r="Q480" s="152"/>
      <c r="R480" s="152"/>
      <c r="S480" s="152"/>
    </row>
    <row r="481" spans="1:19" x14ac:dyDescent="0.25">
      <c r="A481" s="68"/>
      <c r="B481" s="215" t="s">
        <v>19</v>
      </c>
      <c r="C481" s="255"/>
      <c r="D481" s="92"/>
      <c r="E481" s="92"/>
      <c r="F481" s="92"/>
      <c r="G481" s="92"/>
      <c r="H481" s="92"/>
      <c r="I481" s="93"/>
      <c r="J481" s="68">
        <f>SUM(J480:J480)</f>
        <v>0</v>
      </c>
      <c r="K481" s="68">
        <f>SUM(K480:K480)</f>
        <v>1</v>
      </c>
      <c r="L481" s="152"/>
      <c r="M481" s="152"/>
      <c r="N481" s="152"/>
      <c r="O481" s="152"/>
      <c r="P481" s="152"/>
      <c r="Q481" s="152"/>
      <c r="R481" s="152"/>
      <c r="S481" s="152"/>
    </row>
    <row r="482" spans="1:19" ht="13.5" customHeight="1" x14ac:dyDescent="0.25">
      <c r="A482" s="153"/>
      <c r="B482" s="264"/>
      <c r="C482" s="264"/>
      <c r="D482" s="154"/>
      <c r="E482" s="154"/>
      <c r="F482" s="154"/>
      <c r="L482" s="152"/>
      <c r="M482" s="152"/>
      <c r="N482" s="152"/>
      <c r="O482" s="152"/>
      <c r="P482" s="152"/>
      <c r="Q482" s="152"/>
      <c r="R482" s="152"/>
      <c r="S482" s="152"/>
    </row>
    <row r="483" spans="1:19" x14ac:dyDescent="0.25">
      <c r="A483" s="280" t="s">
        <v>463</v>
      </c>
      <c r="B483" s="316"/>
      <c r="C483" s="316"/>
      <c r="D483" s="316"/>
      <c r="E483" s="316"/>
      <c r="F483" s="316"/>
      <c r="G483" s="316"/>
      <c r="H483" s="316"/>
      <c r="I483" s="316"/>
      <c r="J483" s="316"/>
      <c r="K483" s="316"/>
      <c r="L483" s="152"/>
      <c r="M483" s="152"/>
      <c r="N483" s="152"/>
      <c r="O483" s="152"/>
      <c r="P483" s="152"/>
      <c r="Q483" s="152"/>
      <c r="R483" s="152"/>
      <c r="S483" s="152"/>
    </row>
    <row r="484" spans="1:19" ht="15.75" customHeight="1" x14ac:dyDescent="0.25">
      <c r="A484" s="246"/>
      <c r="B484" s="324">
        <f>J488+K488</f>
        <v>1</v>
      </c>
      <c r="C484" s="325"/>
      <c r="D484" s="326" t="s">
        <v>309</v>
      </c>
      <c r="E484" s="326"/>
      <c r="F484" s="246"/>
      <c r="G484" s="327"/>
      <c r="H484" s="327"/>
      <c r="I484" s="327"/>
      <c r="J484" s="327"/>
      <c r="K484" s="327"/>
      <c r="L484" s="152"/>
      <c r="M484" s="152"/>
      <c r="N484" s="152"/>
      <c r="O484" s="152"/>
      <c r="P484" s="152"/>
      <c r="Q484" s="152"/>
      <c r="R484" s="152"/>
      <c r="S484" s="152"/>
    </row>
    <row r="485" spans="1:19" x14ac:dyDescent="0.25">
      <c r="A485" s="328"/>
      <c r="B485" s="328"/>
      <c r="C485" s="328"/>
      <c r="D485" s="328"/>
      <c r="E485" s="328"/>
      <c r="F485" s="328"/>
      <c r="G485" s="328"/>
      <c r="H485" s="328"/>
      <c r="I485" s="328"/>
      <c r="J485" s="328"/>
      <c r="K485" s="329" t="s">
        <v>464</v>
      </c>
      <c r="L485" s="152"/>
      <c r="M485" s="152"/>
      <c r="N485" s="152"/>
      <c r="O485" s="152"/>
      <c r="P485" s="152"/>
      <c r="Q485" s="152"/>
      <c r="R485" s="152"/>
      <c r="S485" s="152"/>
    </row>
    <row r="486" spans="1:19" x14ac:dyDescent="0.25">
      <c r="A486" s="169" t="s">
        <v>6</v>
      </c>
      <c r="B486" s="319" t="s">
        <v>453</v>
      </c>
      <c r="C486" s="320"/>
      <c r="D486" s="259"/>
      <c r="E486" s="259"/>
      <c r="F486" s="259"/>
      <c r="G486" s="259"/>
      <c r="H486" s="259"/>
      <c r="I486" s="93"/>
      <c r="J486" s="189" t="s">
        <v>178</v>
      </c>
      <c r="K486" s="189" t="s">
        <v>465</v>
      </c>
      <c r="L486" s="152"/>
      <c r="M486" s="152"/>
      <c r="N486" s="152"/>
      <c r="O486" s="152"/>
      <c r="P486" s="152"/>
      <c r="Q486" s="152"/>
      <c r="R486" s="152"/>
      <c r="S486" s="152"/>
    </row>
    <row r="487" spans="1:19" x14ac:dyDescent="0.25">
      <c r="A487" s="68">
        <v>21001</v>
      </c>
      <c r="B487" s="147" t="s">
        <v>466</v>
      </c>
      <c r="C487" s="92"/>
      <c r="D487" s="92"/>
      <c r="E487" s="92"/>
      <c r="F487" s="92"/>
      <c r="G487" s="92"/>
      <c r="H487" s="92"/>
      <c r="I487" s="93"/>
      <c r="J487" s="330"/>
      <c r="K487" s="330">
        <f>'[1]9 мес.'!K535+'[1]4 кв'!K520</f>
        <v>1</v>
      </c>
      <c r="L487" s="152"/>
      <c r="M487" s="152"/>
      <c r="N487" s="152"/>
      <c r="O487" s="152"/>
      <c r="P487" s="152"/>
      <c r="Q487" s="152"/>
      <c r="R487" s="152"/>
      <c r="S487" s="152"/>
    </row>
    <row r="488" spans="1:19" ht="14.25" customHeight="1" x14ac:dyDescent="0.25">
      <c r="A488" s="330"/>
      <c r="B488" s="331" t="s">
        <v>19</v>
      </c>
      <c r="C488" s="332"/>
      <c r="D488" s="92"/>
      <c r="E488" s="92"/>
      <c r="F488" s="92"/>
      <c r="G488" s="92"/>
      <c r="H488" s="92"/>
      <c r="I488" s="93"/>
      <c r="J488" s="330">
        <f>SUM(J487:J487)</f>
        <v>0</v>
      </c>
      <c r="K488" s="330">
        <f>SUM(K487:K487)</f>
        <v>1</v>
      </c>
      <c r="L488" s="152"/>
      <c r="M488" s="152"/>
      <c r="N488" s="152"/>
      <c r="O488" s="152"/>
      <c r="P488" s="152"/>
      <c r="Q488" s="152"/>
      <c r="R488" s="152"/>
      <c r="S488" s="152"/>
    </row>
    <row r="489" spans="1:19" x14ac:dyDescent="0.25">
      <c r="A489" s="333"/>
      <c r="B489" s="334"/>
      <c r="C489" s="335"/>
      <c r="D489" s="125"/>
      <c r="E489" s="125"/>
      <c r="F489" s="125"/>
      <c r="G489" s="125"/>
      <c r="H489" s="125"/>
      <c r="I489" s="125"/>
      <c r="J489" s="333"/>
      <c r="K489" s="333"/>
      <c r="L489" s="152"/>
      <c r="M489" s="152"/>
      <c r="N489" s="152"/>
      <c r="O489" s="152"/>
      <c r="P489" s="152"/>
      <c r="Q489" s="152"/>
      <c r="R489" s="152"/>
      <c r="S489" s="152"/>
    </row>
    <row r="490" spans="1:19" x14ac:dyDescent="0.25">
      <c r="A490" s="306" t="s">
        <v>467</v>
      </c>
      <c r="B490" s="306"/>
      <c r="C490" s="306"/>
      <c r="D490" s="306"/>
      <c r="E490" s="306"/>
      <c r="F490" s="306"/>
      <c r="G490" s="306"/>
      <c r="H490" s="306"/>
      <c r="I490" s="306"/>
      <c r="J490" s="306"/>
      <c r="K490" s="306"/>
      <c r="L490" s="152"/>
      <c r="M490" s="152"/>
      <c r="N490" s="152"/>
      <c r="O490" s="152"/>
      <c r="P490" s="152"/>
      <c r="Q490" s="152"/>
      <c r="R490" s="152"/>
      <c r="S490" s="152"/>
    </row>
    <row r="491" spans="1:19" x14ac:dyDescent="0.25">
      <c r="A491" s="157"/>
      <c r="B491" s="158">
        <f>J502+K502</f>
        <v>221</v>
      </c>
      <c r="C491" s="13"/>
      <c r="D491" s="245" t="s">
        <v>309</v>
      </c>
      <c r="E491" s="245"/>
      <c r="F491" s="8"/>
      <c r="G491" s="246"/>
      <c r="H491" s="246"/>
      <c r="I491" s="246"/>
      <c r="J491" s="246"/>
      <c r="K491" s="246"/>
      <c r="L491" s="152"/>
      <c r="M491" s="152"/>
      <c r="N491" s="152"/>
      <c r="O491" s="152"/>
      <c r="P491" s="152"/>
      <c r="Q491" s="152"/>
      <c r="R491" s="152"/>
      <c r="S491" s="152"/>
    </row>
    <row r="492" spans="1:19" x14ac:dyDescent="0.2">
      <c r="A492" s="336" t="s">
        <v>468</v>
      </c>
      <c r="B492" s="247"/>
      <c r="C492" s="223"/>
      <c r="D492" s="337"/>
      <c r="E492" s="337"/>
      <c r="F492" s="337"/>
      <c r="G492" s="248"/>
      <c r="H492" s="248"/>
      <c r="I492" s="248"/>
      <c r="J492" s="317" t="s">
        <v>469</v>
      </c>
      <c r="K492" s="318"/>
      <c r="L492" s="152"/>
      <c r="M492" s="152"/>
      <c r="N492" s="152"/>
      <c r="O492" s="152"/>
      <c r="P492" s="152"/>
      <c r="Q492" s="152"/>
      <c r="R492" s="152"/>
      <c r="S492" s="152"/>
    </row>
    <row r="493" spans="1:19" ht="15.75" customHeight="1" x14ac:dyDescent="0.25">
      <c r="A493" s="169"/>
      <c r="B493" s="57" t="s">
        <v>271</v>
      </c>
      <c r="C493" s="258"/>
      <c r="D493" s="249"/>
      <c r="E493" s="249"/>
      <c r="F493" s="249"/>
      <c r="G493" s="249"/>
      <c r="H493" s="249"/>
      <c r="I493" s="93"/>
      <c r="J493" s="169" t="s">
        <v>178</v>
      </c>
      <c r="K493" s="169" t="s">
        <v>272</v>
      </c>
      <c r="L493" s="152"/>
      <c r="M493" s="152"/>
      <c r="N493" s="152"/>
      <c r="O493" s="152"/>
      <c r="P493" s="152"/>
      <c r="Q493" s="152"/>
      <c r="R493" s="152"/>
      <c r="S493" s="152"/>
    </row>
    <row r="494" spans="1:19" ht="28.5" customHeight="1" x14ac:dyDescent="0.25">
      <c r="A494" s="68">
        <v>22001</v>
      </c>
      <c r="B494" s="70" t="s">
        <v>470</v>
      </c>
      <c r="C494" s="253"/>
      <c r="D494" s="92"/>
      <c r="E494" s="92"/>
      <c r="F494" s="92"/>
      <c r="G494" s="92"/>
      <c r="H494" s="92"/>
      <c r="I494" s="93"/>
      <c r="J494" s="68">
        <f>'[1]9 мес.'!J542+'[1]4 кв'!J527</f>
        <v>1</v>
      </c>
      <c r="K494" s="68">
        <f>'[1]9 мес.'!K542+'[1]4 кв'!K527</f>
        <v>22</v>
      </c>
      <c r="L494" s="152"/>
      <c r="M494" s="152"/>
      <c r="N494" s="152"/>
      <c r="O494" s="152"/>
      <c r="P494" s="152"/>
      <c r="Q494" s="152"/>
      <c r="R494" s="152"/>
      <c r="S494" s="152"/>
    </row>
    <row r="495" spans="1:19" x14ac:dyDescent="0.25">
      <c r="A495" s="68">
        <v>22002</v>
      </c>
      <c r="B495" s="70" t="s">
        <v>471</v>
      </c>
      <c r="C495" s="253"/>
      <c r="D495" s="92"/>
      <c r="E495" s="92"/>
      <c r="F495" s="92"/>
      <c r="G495" s="92"/>
      <c r="H495" s="92"/>
      <c r="I495" s="93"/>
      <c r="J495" s="68">
        <f>'[1]9 мес.'!J543+'[1]4 кв'!J528</f>
        <v>4</v>
      </c>
      <c r="K495" s="68">
        <f>'[1]9 мес.'!K543+'[1]4 кв'!K528</f>
        <v>5</v>
      </c>
      <c r="L495" s="152"/>
      <c r="M495" s="152"/>
      <c r="N495" s="152"/>
      <c r="O495" s="152"/>
      <c r="P495" s="152"/>
      <c r="Q495" s="152"/>
      <c r="R495" s="152"/>
      <c r="S495" s="152"/>
    </row>
    <row r="496" spans="1:19" ht="29.25" customHeight="1" x14ac:dyDescent="0.25">
      <c r="A496" s="68">
        <v>22003</v>
      </c>
      <c r="B496" s="70" t="s">
        <v>472</v>
      </c>
      <c r="C496" s="253"/>
      <c r="D496" s="92"/>
      <c r="E496" s="92"/>
      <c r="F496" s="92"/>
      <c r="G496" s="92"/>
      <c r="H496" s="92"/>
      <c r="I496" s="93"/>
      <c r="J496" s="68">
        <f>'[1]9 мес.'!J544+'[1]4 кв'!J529</f>
        <v>17</v>
      </c>
      <c r="K496" s="68">
        <f>'[1]9 мес.'!K544+'[1]4 кв'!K529</f>
        <v>58</v>
      </c>
      <c r="L496" s="152"/>
      <c r="M496" s="152"/>
      <c r="N496" s="152"/>
      <c r="O496" s="152"/>
      <c r="P496" s="152"/>
      <c r="Q496" s="152"/>
      <c r="R496" s="152"/>
      <c r="S496" s="152"/>
    </row>
    <row r="497" spans="1:19" ht="46.5" customHeight="1" x14ac:dyDescent="0.25">
      <c r="A497" s="68">
        <v>22004</v>
      </c>
      <c r="B497" s="70" t="s">
        <v>473</v>
      </c>
      <c r="C497" s="253"/>
      <c r="D497" s="92"/>
      <c r="E497" s="92"/>
      <c r="F497" s="92"/>
      <c r="G497" s="92"/>
      <c r="H497" s="92"/>
      <c r="I497" s="93"/>
      <c r="J497" s="68">
        <f>'[1]9 мес.'!J545+'[1]4 кв'!J530</f>
        <v>11</v>
      </c>
      <c r="K497" s="68">
        <f>'[1]9 мес.'!K545+'[1]4 кв'!K530</f>
        <v>10</v>
      </c>
      <c r="L497" s="152"/>
      <c r="M497" s="152"/>
      <c r="N497" s="152"/>
      <c r="O497" s="152"/>
      <c r="P497" s="152"/>
      <c r="Q497" s="152"/>
      <c r="R497" s="152"/>
      <c r="S497" s="152"/>
    </row>
    <row r="498" spans="1:19" ht="30.75" customHeight="1" x14ac:dyDescent="0.25">
      <c r="A498" s="68">
        <v>22005</v>
      </c>
      <c r="B498" s="70" t="s">
        <v>474</v>
      </c>
      <c r="C498" s="253"/>
      <c r="D498" s="92"/>
      <c r="E498" s="92"/>
      <c r="F498" s="92"/>
      <c r="G498" s="92"/>
      <c r="H498" s="92"/>
      <c r="I498" s="93"/>
      <c r="J498" s="68">
        <f>'[1]9 мес.'!J546+'[1]4 кв'!J531</f>
        <v>9</v>
      </c>
      <c r="K498" s="68">
        <f>'[1]9 мес.'!K546+'[1]4 кв'!K531</f>
        <v>40</v>
      </c>
      <c r="L498" s="152"/>
      <c r="M498" s="152"/>
      <c r="N498" s="152"/>
      <c r="O498" s="152"/>
      <c r="P498" s="152"/>
      <c r="Q498" s="152"/>
      <c r="R498" s="152"/>
      <c r="S498" s="152"/>
    </row>
    <row r="499" spans="1:19" ht="30" customHeight="1" x14ac:dyDescent="0.25">
      <c r="A499" s="68">
        <v>22006</v>
      </c>
      <c r="B499" s="70" t="s">
        <v>475</v>
      </c>
      <c r="C499" s="253"/>
      <c r="D499" s="92"/>
      <c r="E499" s="92"/>
      <c r="F499" s="92"/>
      <c r="G499" s="92"/>
      <c r="H499" s="92"/>
      <c r="I499" s="93"/>
      <c r="J499" s="68">
        <f>'[1]9 мес.'!J547+'[1]4 кв'!J532</f>
        <v>11</v>
      </c>
      <c r="K499" s="68">
        <f>'[1]9 мес.'!K547+'[1]4 кв'!K532</f>
        <v>8</v>
      </c>
      <c r="L499" s="152"/>
      <c r="M499" s="152"/>
      <c r="N499" s="152"/>
      <c r="O499" s="152"/>
      <c r="P499" s="152"/>
      <c r="Q499" s="152"/>
      <c r="R499" s="152"/>
      <c r="S499" s="152"/>
    </row>
    <row r="500" spans="1:19" x14ac:dyDescent="0.25">
      <c r="A500" s="68">
        <v>22007</v>
      </c>
      <c r="B500" s="70" t="s">
        <v>476</v>
      </c>
      <c r="C500" s="92"/>
      <c r="D500" s="92"/>
      <c r="E500" s="92"/>
      <c r="F500" s="92"/>
      <c r="G500" s="92"/>
      <c r="H500" s="92"/>
      <c r="I500" s="93"/>
      <c r="J500" s="68"/>
      <c r="K500" s="68">
        <f>'[1]9 мес.'!K548+'[1]4 кв'!K533</f>
        <v>1</v>
      </c>
      <c r="L500" s="152"/>
      <c r="M500" s="152"/>
      <c r="N500" s="152"/>
      <c r="O500" s="152"/>
      <c r="P500" s="152"/>
      <c r="Q500" s="152"/>
      <c r="R500" s="152"/>
      <c r="S500" s="152"/>
    </row>
    <row r="501" spans="1:19" x14ac:dyDescent="0.25">
      <c r="A501" s="68">
        <v>22008</v>
      </c>
      <c r="B501" s="70" t="s">
        <v>477</v>
      </c>
      <c r="C501" s="253"/>
      <c r="D501" s="92"/>
      <c r="E501" s="92"/>
      <c r="F501" s="92"/>
      <c r="G501" s="92"/>
      <c r="H501" s="92"/>
      <c r="I501" s="93"/>
      <c r="J501" s="68">
        <f>'[1]9 мес.'!J549+'[1]4 кв'!J534</f>
        <v>4</v>
      </c>
      <c r="K501" s="68">
        <f>'[1]9 мес.'!K549+'[1]4 кв'!K534</f>
        <v>20</v>
      </c>
      <c r="L501" s="152"/>
      <c r="M501" s="152"/>
      <c r="N501" s="152"/>
      <c r="O501" s="152"/>
      <c r="P501" s="152"/>
      <c r="Q501" s="152"/>
      <c r="R501" s="152"/>
      <c r="S501" s="152"/>
    </row>
    <row r="502" spans="1:19" x14ac:dyDescent="0.25">
      <c r="A502" s="68"/>
      <c r="B502" s="215" t="s">
        <v>19</v>
      </c>
      <c r="C502" s="255"/>
      <c r="D502" s="92"/>
      <c r="E502" s="92"/>
      <c r="F502" s="92"/>
      <c r="G502" s="92"/>
      <c r="H502" s="92"/>
      <c r="I502" s="93"/>
      <c r="J502" s="68">
        <f>SUM(J494:J501)</f>
        <v>57</v>
      </c>
      <c r="K502" s="68">
        <f>SUM(K494:K501)</f>
        <v>164</v>
      </c>
      <c r="L502" s="152"/>
      <c r="M502" s="152"/>
      <c r="N502" s="152"/>
      <c r="O502" s="152"/>
      <c r="P502" s="152"/>
      <c r="Q502" s="152"/>
      <c r="R502" s="152"/>
      <c r="S502" s="152"/>
    </row>
    <row r="503" spans="1:19" x14ac:dyDescent="0.25">
      <c r="A503" s="302"/>
      <c r="B503" s="338"/>
      <c r="C503" s="339"/>
      <c r="D503" s="279"/>
      <c r="E503" s="279"/>
      <c r="F503" s="279"/>
      <c r="L503" s="152"/>
      <c r="M503" s="152"/>
      <c r="N503" s="152"/>
      <c r="O503" s="152"/>
      <c r="P503" s="152"/>
      <c r="Q503" s="152"/>
      <c r="R503" s="152"/>
      <c r="S503" s="152"/>
    </row>
    <row r="504" spans="1:19" x14ac:dyDescent="0.25">
      <c r="A504" s="152"/>
      <c r="B504" s="152"/>
      <c r="C504" s="152"/>
      <c r="D504" s="279"/>
      <c r="E504" s="279"/>
      <c r="F504" s="279"/>
      <c r="L504" s="152"/>
      <c r="M504" s="152"/>
      <c r="N504" s="152"/>
      <c r="O504" s="152"/>
      <c r="P504" s="152"/>
      <c r="Q504" s="152"/>
      <c r="R504" s="152"/>
      <c r="S504" s="152"/>
    </row>
    <row r="505" spans="1:19" x14ac:dyDescent="0.25">
      <c r="A505" s="152"/>
      <c r="B505" s="152"/>
      <c r="C505" s="152"/>
      <c r="D505" s="154"/>
      <c r="E505" s="154"/>
      <c r="F505" s="154"/>
      <c r="L505" s="152"/>
      <c r="M505" s="152"/>
      <c r="N505" s="152"/>
      <c r="O505" s="152"/>
      <c r="P505" s="152"/>
      <c r="Q505" s="152"/>
      <c r="R505" s="152"/>
      <c r="S505" s="152"/>
    </row>
    <row r="507" spans="1:19" x14ac:dyDescent="0.25">
      <c r="A507" s="152"/>
      <c r="B507" s="152"/>
      <c r="C507" s="152"/>
    </row>
    <row r="509" spans="1:19" x14ac:dyDescent="0.25">
      <c r="A509" s="152"/>
      <c r="B509" s="152"/>
      <c r="C509" s="152"/>
    </row>
    <row r="516" spans="1:19" x14ac:dyDescent="0.25">
      <c r="A516" s="152"/>
      <c r="B516" s="152"/>
      <c r="C516" s="152"/>
      <c r="D516" s="152"/>
      <c r="E516" s="152"/>
      <c r="F516" s="152"/>
      <c r="G516" s="152"/>
      <c r="H516" s="152"/>
      <c r="I516" s="152"/>
      <c r="J516" s="152"/>
      <c r="K516" s="152"/>
      <c r="L516" s="152"/>
      <c r="M516" s="152"/>
      <c r="N516" s="152"/>
      <c r="O516" s="152"/>
      <c r="P516" s="152"/>
      <c r="Q516" s="152"/>
      <c r="R516" s="152"/>
      <c r="S516" s="152"/>
    </row>
    <row r="519" spans="1:19" x14ac:dyDescent="0.25">
      <c r="A519" s="152"/>
      <c r="B519" s="152"/>
      <c r="C519" s="152"/>
      <c r="D519" s="152"/>
      <c r="E519" s="152"/>
      <c r="F519" s="152"/>
      <c r="G519" s="152"/>
      <c r="H519" s="152"/>
      <c r="I519" s="152"/>
      <c r="J519" s="152"/>
      <c r="K519" s="152"/>
      <c r="L519" s="152"/>
      <c r="M519" s="152"/>
      <c r="N519" s="152"/>
      <c r="O519" s="152"/>
      <c r="P519" s="152"/>
      <c r="Q519" s="152"/>
      <c r="R519" s="152"/>
      <c r="S519" s="152"/>
    </row>
    <row r="522" spans="1:19" x14ac:dyDescent="0.25">
      <c r="A522" s="340" t="s">
        <v>478</v>
      </c>
      <c r="B522" s="340"/>
      <c r="C522" s="340"/>
    </row>
    <row r="531" spans="1:3" x14ac:dyDescent="0.25">
      <c r="A531" s="152"/>
      <c r="B531" s="152"/>
      <c r="C531" s="152"/>
    </row>
  </sheetData>
  <mergeCells count="586">
    <mergeCell ref="A522:C522"/>
    <mergeCell ref="B137:H137"/>
    <mergeCell ref="B497:I497"/>
    <mergeCell ref="B498:I498"/>
    <mergeCell ref="B499:I499"/>
    <mergeCell ref="B500:I500"/>
    <mergeCell ref="B501:I501"/>
    <mergeCell ref="B502:I502"/>
    <mergeCell ref="C492:F492"/>
    <mergeCell ref="J492:K492"/>
    <mergeCell ref="B493:I493"/>
    <mergeCell ref="B494:I494"/>
    <mergeCell ref="B495:I495"/>
    <mergeCell ref="B496:I496"/>
    <mergeCell ref="A483:K483"/>
    <mergeCell ref="B484:C484"/>
    <mergeCell ref="B486:I486"/>
    <mergeCell ref="B487:I487"/>
    <mergeCell ref="B488:I488"/>
    <mergeCell ref="B491:C491"/>
    <mergeCell ref="A478:F478"/>
    <mergeCell ref="J478:K478"/>
    <mergeCell ref="B479:I479"/>
    <mergeCell ref="B480:I480"/>
    <mergeCell ref="B481:I481"/>
    <mergeCell ref="B482:C482"/>
    <mergeCell ref="B473:I473"/>
    <mergeCell ref="B474:I474"/>
    <mergeCell ref="B475:C475"/>
    <mergeCell ref="A476:F476"/>
    <mergeCell ref="B477:C477"/>
    <mergeCell ref="B468:I468"/>
    <mergeCell ref="B469:I469"/>
    <mergeCell ref="B470:I470"/>
    <mergeCell ref="B471:I471"/>
    <mergeCell ref="B472:I472"/>
    <mergeCell ref="B462:I462"/>
    <mergeCell ref="B463:I463"/>
    <mergeCell ref="B464:C464"/>
    <mergeCell ref="B466:C466"/>
    <mergeCell ref="A467:F467"/>
    <mergeCell ref="J467:K467"/>
    <mergeCell ref="B458:C458"/>
    <mergeCell ref="A459:F459"/>
    <mergeCell ref="J459:K459"/>
    <mergeCell ref="B460:I460"/>
    <mergeCell ref="B461:I461"/>
    <mergeCell ref="B452:I452"/>
    <mergeCell ref="B453:I453"/>
    <mergeCell ref="B454:I454"/>
    <mergeCell ref="B455:I455"/>
    <mergeCell ref="B456:C456"/>
    <mergeCell ref="A457:K457"/>
    <mergeCell ref="B447:I447"/>
    <mergeCell ref="B448:I448"/>
    <mergeCell ref="B449:I449"/>
    <mergeCell ref="B450:I450"/>
    <mergeCell ref="B451:I451"/>
    <mergeCell ref="J441:K441"/>
    <mergeCell ref="B442:I442"/>
    <mergeCell ref="B443:I443"/>
    <mergeCell ref="B444:I444"/>
    <mergeCell ref="B445:I445"/>
    <mergeCell ref="B446:I446"/>
    <mergeCell ref="B436:I436"/>
    <mergeCell ref="B437:I437"/>
    <mergeCell ref="B438:C438"/>
    <mergeCell ref="A439:F439"/>
    <mergeCell ref="B440:C440"/>
    <mergeCell ref="A441:F441"/>
    <mergeCell ref="A433:F433"/>
    <mergeCell ref="J433:K433"/>
    <mergeCell ref="B434:I434"/>
    <mergeCell ref="B435:I435"/>
    <mergeCell ref="B427:I427"/>
    <mergeCell ref="B428:I428"/>
    <mergeCell ref="B429:I429"/>
    <mergeCell ref="B430:C430"/>
    <mergeCell ref="A431:F431"/>
    <mergeCell ref="B432:C432"/>
    <mergeCell ref="B422:C422"/>
    <mergeCell ref="A423:F423"/>
    <mergeCell ref="J423:K423"/>
    <mergeCell ref="B424:I424"/>
    <mergeCell ref="B425:I425"/>
    <mergeCell ref="B426:I426"/>
    <mergeCell ref="B416:I416"/>
    <mergeCell ref="B417:I417"/>
    <mergeCell ref="B418:I418"/>
    <mergeCell ref="B419:I419"/>
    <mergeCell ref="B420:C420"/>
    <mergeCell ref="A421:F421"/>
    <mergeCell ref="B410:I410"/>
    <mergeCell ref="B411:I411"/>
    <mergeCell ref="B412:I412"/>
    <mergeCell ref="B413:I413"/>
    <mergeCell ref="B414:I414"/>
    <mergeCell ref="B415:I415"/>
    <mergeCell ref="A405:K405"/>
    <mergeCell ref="B406:C406"/>
    <mergeCell ref="A407:F407"/>
    <mergeCell ref="J407:K407"/>
    <mergeCell ref="B408:I408"/>
    <mergeCell ref="B409:I409"/>
    <mergeCell ref="B399:I399"/>
    <mergeCell ref="B400:I400"/>
    <mergeCell ref="B401:I401"/>
    <mergeCell ref="B402:I402"/>
    <mergeCell ref="B403:I403"/>
    <mergeCell ref="B404:C404"/>
    <mergeCell ref="B393:I393"/>
    <mergeCell ref="B394:I394"/>
    <mergeCell ref="B395:I395"/>
    <mergeCell ref="B396:I396"/>
    <mergeCell ref="B397:I397"/>
    <mergeCell ref="B398:I398"/>
    <mergeCell ref="B388:C388"/>
    <mergeCell ref="B390:C390"/>
    <mergeCell ref="A391:F391"/>
    <mergeCell ref="J391:K391"/>
    <mergeCell ref="B392:I392"/>
    <mergeCell ref="B382:I382"/>
    <mergeCell ref="B383:I383"/>
    <mergeCell ref="B384:I384"/>
    <mergeCell ref="B385:I385"/>
    <mergeCell ref="B386:I386"/>
    <mergeCell ref="B387:I387"/>
    <mergeCell ref="B376:I376"/>
    <mergeCell ref="B377:I377"/>
    <mergeCell ref="B378:I378"/>
    <mergeCell ref="B379:I379"/>
    <mergeCell ref="B380:I380"/>
    <mergeCell ref="B381:I381"/>
    <mergeCell ref="B370:C370"/>
    <mergeCell ref="B372:C372"/>
    <mergeCell ref="A373:F373"/>
    <mergeCell ref="J373:K373"/>
    <mergeCell ref="B374:I374"/>
    <mergeCell ref="B375:I375"/>
    <mergeCell ref="B365:I365"/>
    <mergeCell ref="B366:I366"/>
    <mergeCell ref="B367:I367"/>
    <mergeCell ref="B368:I368"/>
    <mergeCell ref="B369:I369"/>
    <mergeCell ref="A360:K360"/>
    <mergeCell ref="B361:C361"/>
    <mergeCell ref="A362:F362"/>
    <mergeCell ref="J362:K362"/>
    <mergeCell ref="B363:I363"/>
    <mergeCell ref="B364:I364"/>
    <mergeCell ref="B354:I354"/>
    <mergeCell ref="B355:I355"/>
    <mergeCell ref="B356:I356"/>
    <mergeCell ref="B357:I357"/>
    <mergeCell ref="B358:I358"/>
    <mergeCell ref="B348:I348"/>
    <mergeCell ref="B349:I349"/>
    <mergeCell ref="B350:I350"/>
    <mergeCell ref="B351:I351"/>
    <mergeCell ref="B352:I352"/>
    <mergeCell ref="B353:I353"/>
    <mergeCell ref="A343:F343"/>
    <mergeCell ref="J343:K343"/>
    <mergeCell ref="B344:I344"/>
    <mergeCell ref="B345:I345"/>
    <mergeCell ref="B346:I346"/>
    <mergeCell ref="B347:I347"/>
    <mergeCell ref="B337:I337"/>
    <mergeCell ref="B338:I338"/>
    <mergeCell ref="B339:I339"/>
    <mergeCell ref="B340:C340"/>
    <mergeCell ref="A341:K341"/>
    <mergeCell ref="B342:C342"/>
    <mergeCell ref="B331:I331"/>
    <mergeCell ref="B332:I332"/>
    <mergeCell ref="B333:I333"/>
    <mergeCell ref="B334:I334"/>
    <mergeCell ref="B335:I335"/>
    <mergeCell ref="B336:I336"/>
    <mergeCell ref="B324:I324"/>
    <mergeCell ref="B325:I325"/>
    <mergeCell ref="B326:I326"/>
    <mergeCell ref="B328:I328"/>
    <mergeCell ref="B329:I329"/>
    <mergeCell ref="B318:I318"/>
    <mergeCell ref="B319:I319"/>
    <mergeCell ref="B320:I320"/>
    <mergeCell ref="B321:I321"/>
    <mergeCell ref="B322:I322"/>
    <mergeCell ref="B323:I323"/>
    <mergeCell ref="B312:I312"/>
    <mergeCell ref="B313:I313"/>
    <mergeCell ref="B314:I314"/>
    <mergeCell ref="B315:I315"/>
    <mergeCell ref="B316:I316"/>
    <mergeCell ref="B317:I317"/>
    <mergeCell ref="B307:C307"/>
    <mergeCell ref="A308:F308"/>
    <mergeCell ref="J308:K308"/>
    <mergeCell ref="B309:I309"/>
    <mergeCell ref="B310:I310"/>
    <mergeCell ref="B311:I311"/>
    <mergeCell ref="B301:I301"/>
    <mergeCell ref="B302:I302"/>
    <mergeCell ref="B303:I303"/>
    <mergeCell ref="B304:I304"/>
    <mergeCell ref="B305:C305"/>
    <mergeCell ref="A306:K306"/>
    <mergeCell ref="B293:I293"/>
    <mergeCell ref="B294:I294"/>
    <mergeCell ref="B295:C295"/>
    <mergeCell ref="A296:F296"/>
    <mergeCell ref="B297:C297"/>
    <mergeCell ref="B299:I299"/>
    <mergeCell ref="B287:I287"/>
    <mergeCell ref="B288:I288"/>
    <mergeCell ref="B289:I289"/>
    <mergeCell ref="B290:I290"/>
    <mergeCell ref="B291:I291"/>
    <mergeCell ref="B292:I292"/>
    <mergeCell ref="G283:K283"/>
    <mergeCell ref="B284:I284"/>
    <mergeCell ref="B285:I285"/>
    <mergeCell ref="B286:I286"/>
    <mergeCell ref="B278:I278"/>
    <mergeCell ref="B279:I279"/>
    <mergeCell ref="B280:C280"/>
    <mergeCell ref="A281:K281"/>
    <mergeCell ref="B282:C282"/>
    <mergeCell ref="D282:F282"/>
    <mergeCell ref="B273:C273"/>
    <mergeCell ref="B274:C274"/>
    <mergeCell ref="J274:K274"/>
    <mergeCell ref="B275:I275"/>
    <mergeCell ref="B276:I276"/>
    <mergeCell ref="B277:I277"/>
    <mergeCell ref="B268:I268"/>
    <mergeCell ref="B269:I269"/>
    <mergeCell ref="B270:I270"/>
    <mergeCell ref="B271:C271"/>
    <mergeCell ref="A272:K272"/>
    <mergeCell ref="B263:I263"/>
    <mergeCell ref="B264:I264"/>
    <mergeCell ref="B265:I265"/>
    <mergeCell ref="B266:I266"/>
    <mergeCell ref="B267:I267"/>
    <mergeCell ref="B257:I257"/>
    <mergeCell ref="B258:I258"/>
    <mergeCell ref="B259:C259"/>
    <mergeCell ref="A260:K260"/>
    <mergeCell ref="B261:C261"/>
    <mergeCell ref="B262:C262"/>
    <mergeCell ref="J262:K262"/>
    <mergeCell ref="B254:I254"/>
    <mergeCell ref="B255:I255"/>
    <mergeCell ref="B256:I256"/>
    <mergeCell ref="B248:I248"/>
    <mergeCell ref="A250:K250"/>
    <mergeCell ref="B251:C251"/>
    <mergeCell ref="B252:C252"/>
    <mergeCell ref="J252:K252"/>
    <mergeCell ref="B253:I253"/>
    <mergeCell ref="B244:I244"/>
    <mergeCell ref="B245:I245"/>
    <mergeCell ref="B246:I246"/>
    <mergeCell ref="B247:I247"/>
    <mergeCell ref="B238:I238"/>
    <mergeCell ref="B239:I239"/>
    <mergeCell ref="B240:I240"/>
    <mergeCell ref="B241:I241"/>
    <mergeCell ref="B242:I242"/>
    <mergeCell ref="B243:I243"/>
    <mergeCell ref="B231:I231"/>
    <mergeCell ref="A233:K233"/>
    <mergeCell ref="B234:C234"/>
    <mergeCell ref="J235:K235"/>
    <mergeCell ref="B236:I236"/>
    <mergeCell ref="B237:I237"/>
    <mergeCell ref="B228:I228"/>
    <mergeCell ref="B229:I229"/>
    <mergeCell ref="B230:I230"/>
    <mergeCell ref="B224:I224"/>
    <mergeCell ref="B225:I225"/>
    <mergeCell ref="B226:I226"/>
    <mergeCell ref="B227:I227"/>
    <mergeCell ref="A218:J218"/>
    <mergeCell ref="A219:K219"/>
    <mergeCell ref="B220:C220"/>
    <mergeCell ref="J221:K221"/>
    <mergeCell ref="B222:I222"/>
    <mergeCell ref="B223:I223"/>
    <mergeCell ref="J191:K191"/>
    <mergeCell ref="A192:A194"/>
    <mergeCell ref="B192:B194"/>
    <mergeCell ref="C192:F192"/>
    <mergeCell ref="G192:J192"/>
    <mergeCell ref="K192:K194"/>
    <mergeCell ref="C193:F193"/>
    <mergeCell ref="G193:J193"/>
    <mergeCell ref="B182:H182"/>
    <mergeCell ref="B183:H183"/>
    <mergeCell ref="B185:H185"/>
    <mergeCell ref="A188:K188"/>
    <mergeCell ref="M188:N190"/>
    <mergeCell ref="B189:C189"/>
    <mergeCell ref="D189:F189"/>
    <mergeCell ref="A190:K190"/>
    <mergeCell ref="B178:H178"/>
    <mergeCell ref="B179:H179"/>
    <mergeCell ref="B180:H180"/>
    <mergeCell ref="B181:H181"/>
    <mergeCell ref="B173:H173"/>
    <mergeCell ref="B174:H174"/>
    <mergeCell ref="B175:H175"/>
    <mergeCell ref="B176:H176"/>
    <mergeCell ref="B177:H177"/>
    <mergeCell ref="B168:H168"/>
    <mergeCell ref="B169:H169"/>
    <mergeCell ref="B170:H170"/>
    <mergeCell ref="B171:H171"/>
    <mergeCell ref="B172:H172"/>
    <mergeCell ref="B162:H162"/>
    <mergeCell ref="B163:H163"/>
    <mergeCell ref="B164:H164"/>
    <mergeCell ref="B165:H165"/>
    <mergeCell ref="B166:H166"/>
    <mergeCell ref="B167:H167"/>
    <mergeCell ref="B158:H158"/>
    <mergeCell ref="B159:H159"/>
    <mergeCell ref="B160:H160"/>
    <mergeCell ref="B161:H161"/>
    <mergeCell ref="B152:H152"/>
    <mergeCell ref="B153:H153"/>
    <mergeCell ref="B154:H154"/>
    <mergeCell ref="B155:H155"/>
    <mergeCell ref="B156:H156"/>
    <mergeCell ref="B157:H157"/>
    <mergeCell ref="B147:H147"/>
    <mergeCell ref="B148:H148"/>
    <mergeCell ref="B149:H149"/>
    <mergeCell ref="B150:H150"/>
    <mergeCell ref="B151:H151"/>
    <mergeCell ref="B143:H143"/>
    <mergeCell ref="B144:H144"/>
    <mergeCell ref="B145:H145"/>
    <mergeCell ref="B146:H146"/>
    <mergeCell ref="B140:H140"/>
    <mergeCell ref="B141:H141"/>
    <mergeCell ref="B142:H142"/>
    <mergeCell ref="B133:H133"/>
    <mergeCell ref="B134:H134"/>
    <mergeCell ref="B135:H135"/>
    <mergeCell ref="B136:H136"/>
    <mergeCell ref="B138:H138"/>
    <mergeCell ref="B139:H139"/>
    <mergeCell ref="A129:K129"/>
    <mergeCell ref="B130:C130"/>
    <mergeCell ref="D131:F131"/>
    <mergeCell ref="J131:K131"/>
    <mergeCell ref="B132:H132"/>
    <mergeCell ref="A102:K102"/>
    <mergeCell ref="A103:K103"/>
    <mergeCell ref="B104:C104"/>
    <mergeCell ref="J105:K105"/>
    <mergeCell ref="A106:A107"/>
    <mergeCell ref="B106:B107"/>
    <mergeCell ref="C106:F106"/>
    <mergeCell ref="G106:J106"/>
    <mergeCell ref="K106:K107"/>
    <mergeCell ref="B99:C99"/>
    <mergeCell ref="D99:F99"/>
    <mergeCell ref="G99:I99"/>
    <mergeCell ref="J99:K99"/>
    <mergeCell ref="B100:C100"/>
    <mergeCell ref="D100:F100"/>
    <mergeCell ref="G100:I100"/>
    <mergeCell ref="J100:K100"/>
    <mergeCell ref="B97:C97"/>
    <mergeCell ref="D97:F97"/>
    <mergeCell ref="G97:I97"/>
    <mergeCell ref="J97:K97"/>
    <mergeCell ref="B98:C98"/>
    <mergeCell ref="D98:F98"/>
    <mergeCell ref="G98:I98"/>
    <mergeCell ref="J98:K98"/>
    <mergeCell ref="B95:C95"/>
    <mergeCell ref="D95:F95"/>
    <mergeCell ref="G95:I95"/>
    <mergeCell ref="J95:K95"/>
    <mergeCell ref="B96:C96"/>
    <mergeCell ref="D96:F96"/>
    <mergeCell ref="G96:I96"/>
    <mergeCell ref="J96:K96"/>
    <mergeCell ref="B93:C93"/>
    <mergeCell ref="D93:F93"/>
    <mergeCell ref="G93:I93"/>
    <mergeCell ref="J93:K93"/>
    <mergeCell ref="B94:C94"/>
    <mergeCell ref="D94:F94"/>
    <mergeCell ref="G94:I94"/>
    <mergeCell ref="J94:K94"/>
    <mergeCell ref="B91:C91"/>
    <mergeCell ref="D91:F91"/>
    <mergeCell ref="G91:I91"/>
    <mergeCell ref="J91:K91"/>
    <mergeCell ref="B92:C92"/>
    <mergeCell ref="D92:F92"/>
    <mergeCell ref="G92:I92"/>
    <mergeCell ref="J92:K92"/>
    <mergeCell ref="B89:C89"/>
    <mergeCell ref="D89:F89"/>
    <mergeCell ref="G89:I89"/>
    <mergeCell ref="J89:K89"/>
    <mergeCell ref="B90:C90"/>
    <mergeCell ref="D90:F90"/>
    <mergeCell ref="G90:I90"/>
    <mergeCell ref="J90:K90"/>
    <mergeCell ref="B87:C87"/>
    <mergeCell ref="D87:F87"/>
    <mergeCell ref="G87:I87"/>
    <mergeCell ref="J87:K87"/>
    <mergeCell ref="B88:C88"/>
    <mergeCell ref="D88:F88"/>
    <mergeCell ref="G88:I88"/>
    <mergeCell ref="J88:K88"/>
    <mergeCell ref="A81:K81"/>
    <mergeCell ref="A82:K82"/>
    <mergeCell ref="A83:K83"/>
    <mergeCell ref="A84:K84"/>
    <mergeCell ref="A85:A86"/>
    <mergeCell ref="B85:C86"/>
    <mergeCell ref="D85:I85"/>
    <mergeCell ref="J85:K86"/>
    <mergeCell ref="D86:F86"/>
    <mergeCell ref="G86:I86"/>
    <mergeCell ref="B77:G77"/>
    <mergeCell ref="H77:J77"/>
    <mergeCell ref="B78:G78"/>
    <mergeCell ref="H78:J78"/>
    <mergeCell ref="B79:G79"/>
    <mergeCell ref="H79:J79"/>
    <mergeCell ref="B74:G74"/>
    <mergeCell ref="H74:J74"/>
    <mergeCell ref="B75:G75"/>
    <mergeCell ref="H75:J75"/>
    <mergeCell ref="B76:G76"/>
    <mergeCell ref="H76:J76"/>
    <mergeCell ref="B71:G71"/>
    <mergeCell ref="H71:J71"/>
    <mergeCell ref="B72:G72"/>
    <mergeCell ref="H72:J72"/>
    <mergeCell ref="B73:G73"/>
    <mergeCell ref="H73:J73"/>
    <mergeCell ref="B68:G68"/>
    <mergeCell ref="H68:J68"/>
    <mergeCell ref="B69:G69"/>
    <mergeCell ref="H69:J69"/>
    <mergeCell ref="B70:G70"/>
    <mergeCell ref="H70:J70"/>
    <mergeCell ref="B65:G65"/>
    <mergeCell ref="H65:J65"/>
    <mergeCell ref="B66:G66"/>
    <mergeCell ref="H66:J66"/>
    <mergeCell ref="B67:G67"/>
    <mergeCell ref="H67:J67"/>
    <mergeCell ref="B62:G62"/>
    <mergeCell ref="H62:J62"/>
    <mergeCell ref="B63:G63"/>
    <mergeCell ref="H63:J63"/>
    <mergeCell ref="B64:G64"/>
    <mergeCell ref="H64:J64"/>
    <mergeCell ref="B59:G59"/>
    <mergeCell ref="H59:J59"/>
    <mergeCell ref="B60:G60"/>
    <mergeCell ref="H60:J60"/>
    <mergeCell ref="B61:G61"/>
    <mergeCell ref="H61:J61"/>
    <mergeCell ref="B56:G56"/>
    <mergeCell ref="H56:J56"/>
    <mergeCell ref="B57:G57"/>
    <mergeCell ref="H57:J57"/>
    <mergeCell ref="B58:G58"/>
    <mergeCell ref="H58:J58"/>
    <mergeCell ref="B53:G53"/>
    <mergeCell ref="H53:J53"/>
    <mergeCell ref="B54:G54"/>
    <mergeCell ref="H54:J54"/>
    <mergeCell ref="B55:G55"/>
    <mergeCell ref="H55:J55"/>
    <mergeCell ref="B50:G50"/>
    <mergeCell ref="H50:J50"/>
    <mergeCell ref="B51:G51"/>
    <mergeCell ref="H51:J51"/>
    <mergeCell ref="B52:G52"/>
    <mergeCell ref="H52:J52"/>
    <mergeCell ref="B47:G47"/>
    <mergeCell ref="H47:J47"/>
    <mergeCell ref="B48:G48"/>
    <mergeCell ref="H48:J48"/>
    <mergeCell ref="B49:G49"/>
    <mergeCell ref="H49:J49"/>
    <mergeCell ref="B44:G44"/>
    <mergeCell ref="H44:J44"/>
    <mergeCell ref="B45:G45"/>
    <mergeCell ref="H45:J45"/>
    <mergeCell ref="B46:G46"/>
    <mergeCell ref="H46:J46"/>
    <mergeCell ref="B41:G41"/>
    <mergeCell ref="H41:J41"/>
    <mergeCell ref="B42:G42"/>
    <mergeCell ref="H42:J42"/>
    <mergeCell ref="B43:G43"/>
    <mergeCell ref="H43:J43"/>
    <mergeCell ref="J37:K37"/>
    <mergeCell ref="B38:G38"/>
    <mergeCell ref="H38:J38"/>
    <mergeCell ref="B39:G39"/>
    <mergeCell ref="H39:J39"/>
    <mergeCell ref="B40:G40"/>
    <mergeCell ref="H40:J40"/>
    <mergeCell ref="B33:G33"/>
    <mergeCell ref="H33:J33"/>
    <mergeCell ref="B34:G34"/>
    <mergeCell ref="H34:J34"/>
    <mergeCell ref="A35:B35"/>
    <mergeCell ref="A36:K36"/>
    <mergeCell ref="B30:G30"/>
    <mergeCell ref="H30:J30"/>
    <mergeCell ref="B31:G31"/>
    <mergeCell ref="H31:J31"/>
    <mergeCell ref="B32:G32"/>
    <mergeCell ref="H32:J32"/>
    <mergeCell ref="B27:G27"/>
    <mergeCell ref="H27:J27"/>
    <mergeCell ref="B28:G28"/>
    <mergeCell ref="H28:J28"/>
    <mergeCell ref="B29:G29"/>
    <mergeCell ref="H29:J29"/>
    <mergeCell ref="B24:G24"/>
    <mergeCell ref="H24:J24"/>
    <mergeCell ref="B25:G25"/>
    <mergeCell ref="H25:J25"/>
    <mergeCell ref="B26:G26"/>
    <mergeCell ref="H26:J26"/>
    <mergeCell ref="B21:G21"/>
    <mergeCell ref="H21:J21"/>
    <mergeCell ref="B22:G22"/>
    <mergeCell ref="H22:J22"/>
    <mergeCell ref="B23:G23"/>
    <mergeCell ref="H23:J23"/>
    <mergeCell ref="C16:E16"/>
    <mergeCell ref="F16:G16"/>
    <mergeCell ref="H16:K16"/>
    <mergeCell ref="A18:K18"/>
    <mergeCell ref="A19:B19"/>
    <mergeCell ref="J20:K20"/>
    <mergeCell ref="C14:E14"/>
    <mergeCell ref="F14:G14"/>
    <mergeCell ref="H14:K14"/>
    <mergeCell ref="C15:E15"/>
    <mergeCell ref="F15:G15"/>
    <mergeCell ref="H15:K15"/>
    <mergeCell ref="C12:E12"/>
    <mergeCell ref="F12:G12"/>
    <mergeCell ref="H12:K12"/>
    <mergeCell ref="C13:E13"/>
    <mergeCell ref="F13:G13"/>
    <mergeCell ref="H13:K13"/>
    <mergeCell ref="C10:E10"/>
    <mergeCell ref="F10:G10"/>
    <mergeCell ref="H10:K10"/>
    <mergeCell ref="C11:E11"/>
    <mergeCell ref="F11:G11"/>
    <mergeCell ref="H11:K11"/>
    <mergeCell ref="A8:A9"/>
    <mergeCell ref="B8:B9"/>
    <mergeCell ref="C8:G8"/>
    <mergeCell ref="H8:K9"/>
    <mergeCell ref="C9:E9"/>
    <mergeCell ref="F9:G9"/>
    <mergeCell ref="A1:K1"/>
    <mergeCell ref="A2:K2"/>
    <mergeCell ref="A3:K3"/>
    <mergeCell ref="A5:K5"/>
    <mergeCell ref="C6:K6"/>
    <mergeCell ref="A7:K7"/>
  </mergeCells>
  <pageMargins left="0.23622047244094488" right="0.23622047244094488" top="0.3543307086614173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2024-01-23T02:32:02Z</dcterms:modified>
</cp:coreProperties>
</file>