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159" i="1" l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58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86" i="1"/>
  <c r="E102" i="1"/>
  <c r="K469" i="1" l="1"/>
  <c r="J469" i="1"/>
  <c r="K468" i="1"/>
  <c r="J468" i="1"/>
  <c r="K467" i="1"/>
  <c r="J467" i="1"/>
  <c r="K466" i="1"/>
  <c r="J466" i="1"/>
  <c r="K465" i="1"/>
  <c r="J465" i="1"/>
  <c r="K464" i="1"/>
  <c r="J464" i="1"/>
  <c r="K463" i="1"/>
  <c r="J463" i="1"/>
  <c r="K456" i="1"/>
  <c r="K457" i="1" s="1"/>
  <c r="D177" i="1" s="1"/>
  <c r="J457" i="1"/>
  <c r="K449" i="1"/>
  <c r="K450" i="1" s="1"/>
  <c r="J449" i="1"/>
  <c r="J450" i="1" s="1"/>
  <c r="K442" i="1"/>
  <c r="J442" i="1"/>
  <c r="J441" i="1"/>
  <c r="K440" i="1"/>
  <c r="J440" i="1"/>
  <c r="J439" i="1"/>
  <c r="K438" i="1"/>
  <c r="J438" i="1"/>
  <c r="K437" i="1"/>
  <c r="J437" i="1"/>
  <c r="K436" i="1"/>
  <c r="J436" i="1"/>
  <c r="J429" i="1"/>
  <c r="K428" i="1"/>
  <c r="K427" i="1"/>
  <c r="K420" i="1"/>
  <c r="J420" i="1"/>
  <c r="K419" i="1"/>
  <c r="J419" i="1"/>
  <c r="K418" i="1"/>
  <c r="J418" i="1"/>
  <c r="K417" i="1"/>
  <c r="J417" i="1"/>
  <c r="J416" i="1"/>
  <c r="K415" i="1"/>
  <c r="K414" i="1"/>
  <c r="J414" i="1"/>
  <c r="K413" i="1"/>
  <c r="J413" i="1"/>
  <c r="K412" i="1"/>
  <c r="J412" i="1"/>
  <c r="K411" i="1"/>
  <c r="J411" i="1"/>
  <c r="K410" i="1"/>
  <c r="J410" i="1"/>
  <c r="K409" i="1"/>
  <c r="K403" i="1"/>
  <c r="D172" i="1" s="1"/>
  <c r="J403" i="1"/>
  <c r="K402" i="1"/>
  <c r="K401" i="1"/>
  <c r="K394" i="1"/>
  <c r="K393" i="1"/>
  <c r="K392" i="1"/>
  <c r="J392" i="1"/>
  <c r="K391" i="1"/>
  <c r="J391" i="1"/>
  <c r="K384" i="1"/>
  <c r="J384" i="1"/>
  <c r="J383" i="1"/>
  <c r="K382" i="1"/>
  <c r="J382" i="1"/>
  <c r="K381" i="1"/>
  <c r="K380" i="1"/>
  <c r="J380" i="1"/>
  <c r="K379" i="1"/>
  <c r="J379" i="1"/>
  <c r="K378" i="1"/>
  <c r="J378" i="1"/>
  <c r="K377" i="1"/>
  <c r="J377" i="1"/>
  <c r="K376" i="1"/>
  <c r="J376" i="1"/>
  <c r="K369" i="1"/>
  <c r="K368" i="1"/>
  <c r="K367" i="1"/>
  <c r="J367" i="1"/>
  <c r="K366" i="1"/>
  <c r="K365" i="1"/>
  <c r="J365" i="1"/>
  <c r="K364" i="1"/>
  <c r="J364" i="1"/>
  <c r="K363" i="1"/>
  <c r="J363" i="1"/>
  <c r="K362" i="1"/>
  <c r="K361" i="1"/>
  <c r="J361" i="1"/>
  <c r="J360" i="1"/>
  <c r="K354" i="1"/>
  <c r="J354" i="1"/>
  <c r="C168" i="1" s="1"/>
  <c r="K353" i="1"/>
  <c r="J353" i="1"/>
  <c r="K352" i="1"/>
  <c r="J352" i="1"/>
  <c r="K351" i="1"/>
  <c r="J351" i="1"/>
  <c r="K350" i="1"/>
  <c r="J350" i="1"/>
  <c r="J349" i="1"/>
  <c r="K348" i="1"/>
  <c r="J348" i="1"/>
  <c r="K347" i="1"/>
  <c r="J347" i="1"/>
  <c r="K346" i="1"/>
  <c r="J346" i="1"/>
  <c r="K345" i="1"/>
  <c r="J345" i="1"/>
  <c r="K344" i="1"/>
  <c r="J344" i="1"/>
  <c r="K343" i="1"/>
  <c r="J343" i="1"/>
  <c r="J342" i="1"/>
  <c r="K336" i="1"/>
  <c r="D167" i="1" s="1"/>
  <c r="K335" i="1"/>
  <c r="J335" i="1"/>
  <c r="K334" i="1"/>
  <c r="J334" i="1"/>
  <c r="K333" i="1"/>
  <c r="J333" i="1"/>
  <c r="K332" i="1"/>
  <c r="J332" i="1"/>
  <c r="J331" i="1"/>
  <c r="K330" i="1"/>
  <c r="J330" i="1"/>
  <c r="K323" i="1"/>
  <c r="J323" i="1"/>
  <c r="K322" i="1"/>
  <c r="J322" i="1"/>
  <c r="J321" i="1"/>
  <c r="K320" i="1"/>
  <c r="J320" i="1"/>
  <c r="K319" i="1"/>
  <c r="K318" i="1"/>
  <c r="J318" i="1"/>
  <c r="K317" i="1"/>
  <c r="J317" i="1"/>
  <c r="K316" i="1"/>
  <c r="J316" i="1"/>
  <c r="K315" i="1"/>
  <c r="J315" i="1"/>
  <c r="K314" i="1"/>
  <c r="J314" i="1"/>
  <c r="K313" i="1"/>
  <c r="J313" i="1"/>
  <c r="K312" i="1"/>
  <c r="J312" i="1"/>
  <c r="K311" i="1"/>
  <c r="J311" i="1"/>
  <c r="K305" i="1"/>
  <c r="D165" i="1" s="1"/>
  <c r="J305" i="1"/>
  <c r="K304" i="1"/>
  <c r="K303" i="1"/>
  <c r="K302" i="1"/>
  <c r="J302" i="1"/>
  <c r="K301" i="1"/>
  <c r="J301" i="1"/>
  <c r="K300" i="1"/>
  <c r="J300" i="1"/>
  <c r="J299" i="1"/>
  <c r="K298" i="1"/>
  <c r="K297" i="1"/>
  <c r="J297" i="1"/>
  <c r="K296" i="1"/>
  <c r="J296" i="1"/>
  <c r="K295" i="1"/>
  <c r="J294" i="1"/>
  <c r="K293" i="1"/>
  <c r="K292" i="1"/>
  <c r="J292" i="1"/>
  <c r="K291" i="1"/>
  <c r="J291" i="1"/>
  <c r="J290" i="1"/>
  <c r="K289" i="1"/>
  <c r="J289" i="1"/>
  <c r="K288" i="1"/>
  <c r="J288" i="1"/>
  <c r="K287" i="1"/>
  <c r="J287" i="1"/>
  <c r="K286" i="1"/>
  <c r="J286" i="1"/>
  <c r="K285" i="1"/>
  <c r="J284" i="1"/>
  <c r="K283" i="1"/>
  <c r="J283" i="1"/>
  <c r="K282" i="1"/>
  <c r="J282" i="1"/>
  <c r="K281" i="1"/>
  <c r="J281" i="1"/>
  <c r="K280" i="1"/>
  <c r="J280" i="1"/>
  <c r="K279" i="1"/>
  <c r="J279" i="1"/>
  <c r="J278" i="1"/>
  <c r="K271" i="1"/>
  <c r="J271" i="1"/>
  <c r="K270" i="1"/>
  <c r="K272" i="1" s="1"/>
  <c r="D164" i="1" s="1"/>
  <c r="J270" i="1"/>
  <c r="K263" i="1"/>
  <c r="K262" i="1"/>
  <c r="J262" i="1"/>
  <c r="K261" i="1"/>
  <c r="J261" i="1"/>
  <c r="K260" i="1"/>
  <c r="J260" i="1"/>
  <c r="K259" i="1"/>
  <c r="J259" i="1"/>
  <c r="K258" i="1"/>
  <c r="J258" i="1"/>
  <c r="K257" i="1"/>
  <c r="J257" i="1"/>
  <c r="K256" i="1"/>
  <c r="J256" i="1"/>
  <c r="K255" i="1"/>
  <c r="J255" i="1"/>
  <c r="K254" i="1"/>
  <c r="J254" i="1"/>
  <c r="J247" i="1"/>
  <c r="K240" i="1"/>
  <c r="J240" i="1"/>
  <c r="K239" i="1"/>
  <c r="J239" i="1"/>
  <c r="K238" i="1"/>
  <c r="J238" i="1"/>
  <c r="K237" i="1"/>
  <c r="J237" i="1"/>
  <c r="K236" i="1"/>
  <c r="K235" i="1"/>
  <c r="J235" i="1"/>
  <c r="K228" i="1"/>
  <c r="J228" i="1"/>
  <c r="K227" i="1"/>
  <c r="K226" i="1"/>
  <c r="J226" i="1"/>
  <c r="K225" i="1"/>
  <c r="K224" i="1"/>
  <c r="J224" i="1"/>
  <c r="K223" i="1"/>
  <c r="J223" i="1"/>
  <c r="K222" i="1"/>
  <c r="K215" i="1"/>
  <c r="J215" i="1"/>
  <c r="J214" i="1"/>
  <c r="K213" i="1"/>
  <c r="J213" i="1"/>
  <c r="K212" i="1"/>
  <c r="J212" i="1"/>
  <c r="K211" i="1"/>
  <c r="J211" i="1"/>
  <c r="K210" i="1"/>
  <c r="J210" i="1"/>
  <c r="J209" i="1"/>
  <c r="K208" i="1"/>
  <c r="J208" i="1"/>
  <c r="K207" i="1"/>
  <c r="J207" i="1"/>
  <c r="K206" i="1"/>
  <c r="J206" i="1"/>
  <c r="K205" i="1"/>
  <c r="J205" i="1"/>
  <c r="K204" i="1"/>
  <c r="J204" i="1"/>
  <c r="K203" i="1"/>
  <c r="J203" i="1"/>
  <c r="J196" i="1"/>
  <c r="J195" i="1"/>
  <c r="K194" i="1"/>
  <c r="J194" i="1"/>
  <c r="K193" i="1"/>
  <c r="J193" i="1"/>
  <c r="K192" i="1"/>
  <c r="J192" i="1"/>
  <c r="J191" i="1"/>
  <c r="J190" i="1"/>
  <c r="J189" i="1"/>
  <c r="K188" i="1"/>
  <c r="J188" i="1"/>
  <c r="J187" i="1"/>
  <c r="J186" i="1"/>
  <c r="N179" i="1"/>
  <c r="J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J149" i="1"/>
  <c r="J148" i="1"/>
  <c r="K148" i="1" s="1"/>
  <c r="J147" i="1"/>
  <c r="J145" i="1"/>
  <c r="J144" i="1"/>
  <c r="I144" i="1"/>
  <c r="J143" i="1"/>
  <c r="K143" i="1" s="1"/>
  <c r="J142" i="1"/>
  <c r="K142" i="1" s="1"/>
  <c r="J141" i="1"/>
  <c r="K141" i="1" s="1"/>
  <c r="J140" i="1"/>
  <c r="J139" i="1"/>
  <c r="J138" i="1"/>
  <c r="I138" i="1"/>
  <c r="J137" i="1"/>
  <c r="J136" i="1"/>
  <c r="I136" i="1"/>
  <c r="J135" i="1"/>
  <c r="J134" i="1"/>
  <c r="I134" i="1"/>
  <c r="J133" i="1"/>
  <c r="I133" i="1"/>
  <c r="J132" i="1"/>
  <c r="J131" i="1"/>
  <c r="J130" i="1"/>
  <c r="I130" i="1"/>
  <c r="J129" i="1"/>
  <c r="I129" i="1"/>
  <c r="J128" i="1"/>
  <c r="J127" i="1"/>
  <c r="J126" i="1"/>
  <c r="I126" i="1"/>
  <c r="J125" i="1"/>
  <c r="J124" i="1"/>
  <c r="I124" i="1"/>
  <c r="J123" i="1"/>
  <c r="J122" i="1"/>
  <c r="K122" i="1" s="1"/>
  <c r="J121" i="1"/>
  <c r="J120" i="1"/>
  <c r="I120" i="1"/>
  <c r="J119" i="1"/>
  <c r="J118" i="1"/>
  <c r="I118" i="1"/>
  <c r="I117" i="1"/>
  <c r="J116" i="1"/>
  <c r="I116" i="1"/>
  <c r="J115" i="1"/>
  <c r="I115" i="1"/>
  <c r="I114" i="1"/>
  <c r="K114" i="1" s="1"/>
  <c r="J113" i="1"/>
  <c r="I113" i="1"/>
  <c r="H105" i="1"/>
  <c r="G105" i="1"/>
  <c r="O104" i="1"/>
  <c r="J104" i="1"/>
  <c r="D104" i="1"/>
  <c r="C104" i="1"/>
  <c r="O103" i="1"/>
  <c r="J103" i="1"/>
  <c r="D103" i="1"/>
  <c r="C103" i="1"/>
  <c r="O102" i="1"/>
  <c r="J102" i="1"/>
  <c r="O101" i="1"/>
  <c r="J101" i="1"/>
  <c r="D101" i="1"/>
  <c r="C101" i="1"/>
  <c r="O100" i="1"/>
  <c r="J100" i="1"/>
  <c r="D100" i="1"/>
  <c r="C100" i="1"/>
  <c r="O99" i="1"/>
  <c r="J99" i="1"/>
  <c r="D99" i="1"/>
  <c r="C99" i="1"/>
  <c r="O98" i="1"/>
  <c r="J98" i="1"/>
  <c r="D98" i="1"/>
  <c r="C98" i="1"/>
  <c r="O97" i="1"/>
  <c r="J97" i="1"/>
  <c r="D97" i="1"/>
  <c r="C97" i="1"/>
  <c r="O96" i="1"/>
  <c r="J96" i="1"/>
  <c r="D96" i="1"/>
  <c r="C96" i="1"/>
  <c r="O95" i="1"/>
  <c r="J95" i="1"/>
  <c r="D95" i="1"/>
  <c r="C95" i="1"/>
  <c r="O94" i="1"/>
  <c r="J94" i="1"/>
  <c r="D94" i="1"/>
  <c r="C94" i="1"/>
  <c r="O93" i="1"/>
  <c r="J93" i="1"/>
  <c r="D93" i="1"/>
  <c r="C93" i="1"/>
  <c r="O92" i="1"/>
  <c r="J92" i="1"/>
  <c r="D92" i="1"/>
  <c r="C92" i="1"/>
  <c r="O91" i="1"/>
  <c r="J91" i="1"/>
  <c r="D91" i="1"/>
  <c r="C91" i="1"/>
  <c r="O90" i="1"/>
  <c r="J90" i="1"/>
  <c r="D90" i="1"/>
  <c r="C90" i="1"/>
  <c r="O89" i="1"/>
  <c r="J89" i="1"/>
  <c r="D89" i="1"/>
  <c r="C89" i="1"/>
  <c r="O88" i="1"/>
  <c r="J88" i="1"/>
  <c r="D88" i="1"/>
  <c r="C88" i="1"/>
  <c r="O87" i="1"/>
  <c r="J87" i="1"/>
  <c r="D87" i="1"/>
  <c r="C87" i="1"/>
  <c r="O86" i="1"/>
  <c r="J86" i="1"/>
  <c r="D86" i="1"/>
  <c r="C86" i="1"/>
  <c r="D78" i="1"/>
  <c r="D77" i="1"/>
  <c r="D76" i="1"/>
  <c r="D75" i="1"/>
  <c r="D74" i="1"/>
  <c r="D73" i="1"/>
  <c r="D72" i="1"/>
  <c r="D71" i="1"/>
  <c r="D70" i="1"/>
  <c r="D69" i="1"/>
  <c r="D68" i="1"/>
  <c r="D67" i="1"/>
  <c r="F15" i="1"/>
  <c r="C15" i="1"/>
  <c r="B6" i="1" s="1"/>
  <c r="C13" i="1"/>
  <c r="H13" i="1" s="1"/>
  <c r="C12" i="1"/>
  <c r="H12" i="1" s="1"/>
  <c r="C11" i="1"/>
  <c r="H11" i="1" s="1"/>
  <c r="C10" i="1"/>
  <c r="H10" i="1" s="1"/>
  <c r="E86" i="1" l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F177" i="1"/>
  <c r="E177" i="1"/>
  <c r="F172" i="1"/>
  <c r="E172" i="1"/>
  <c r="E103" i="1"/>
  <c r="E104" i="1"/>
  <c r="I105" i="1"/>
  <c r="J324" i="1"/>
  <c r="C166" i="1" s="1"/>
  <c r="J336" i="1"/>
  <c r="B327" i="1" s="1"/>
  <c r="K370" i="1"/>
  <c r="D169" i="1" s="1"/>
  <c r="K385" i="1"/>
  <c r="D170" i="1" s="1"/>
  <c r="K395" i="1"/>
  <c r="D171" i="1" s="1"/>
  <c r="K421" i="1"/>
  <c r="D173" i="1" s="1"/>
  <c r="K144" i="1"/>
  <c r="K120" i="1"/>
  <c r="N86" i="1"/>
  <c r="Q86" i="1" s="1"/>
  <c r="N87" i="1"/>
  <c r="K87" i="1" s="1"/>
  <c r="N92" i="1"/>
  <c r="K92" i="1" s="1"/>
  <c r="N93" i="1"/>
  <c r="K93" i="1" s="1"/>
  <c r="N95" i="1"/>
  <c r="K95" i="1" s="1"/>
  <c r="N100" i="1"/>
  <c r="K100" i="1" s="1"/>
  <c r="K118" i="1"/>
  <c r="B398" i="1"/>
  <c r="K116" i="1"/>
  <c r="F101" i="1"/>
  <c r="O105" i="1"/>
  <c r="K113" i="1"/>
  <c r="J370" i="1"/>
  <c r="C169" i="1" s="1"/>
  <c r="J385" i="1"/>
  <c r="C170" i="1" s="1"/>
  <c r="J395" i="1"/>
  <c r="J421" i="1"/>
  <c r="C173" i="1" s="1"/>
  <c r="J430" i="1"/>
  <c r="C174" i="1" s="1"/>
  <c r="N98" i="1"/>
  <c r="K98" i="1" s="1"/>
  <c r="F100" i="1"/>
  <c r="C176" i="1"/>
  <c r="K216" i="1"/>
  <c r="D159" i="1" s="1"/>
  <c r="N103" i="1"/>
  <c r="K103" i="1" s="1"/>
  <c r="K117" i="1"/>
  <c r="K139" i="1"/>
  <c r="D176" i="1"/>
  <c r="J70" i="1"/>
  <c r="B446" i="1"/>
  <c r="N102" i="1"/>
  <c r="K123" i="1"/>
  <c r="J216" i="1"/>
  <c r="C159" i="1" s="1"/>
  <c r="J229" i="1"/>
  <c r="C160" i="1" s="1"/>
  <c r="J264" i="1"/>
  <c r="C163" i="1" s="1"/>
  <c r="J272" i="1"/>
  <c r="C164" i="1" s="1"/>
  <c r="K324" i="1"/>
  <c r="D166" i="1" s="1"/>
  <c r="N88" i="1"/>
  <c r="K88" i="1" s="1"/>
  <c r="N90" i="1"/>
  <c r="F92" i="1"/>
  <c r="F104" i="1"/>
  <c r="J67" i="1"/>
  <c r="J69" i="1"/>
  <c r="J71" i="1"/>
  <c r="J73" i="1"/>
  <c r="J75" i="1"/>
  <c r="J77" i="1"/>
  <c r="F93" i="1"/>
  <c r="N94" i="1"/>
  <c r="K94" i="1" s="1"/>
  <c r="F96" i="1"/>
  <c r="N101" i="1"/>
  <c r="K101" i="1" s="1"/>
  <c r="K126" i="1"/>
  <c r="K128" i="1"/>
  <c r="K130" i="1"/>
  <c r="K132" i="1"/>
  <c r="K134" i="1"/>
  <c r="K136" i="1"/>
  <c r="K138" i="1"/>
  <c r="K229" i="1"/>
  <c r="D160" i="1" s="1"/>
  <c r="K241" i="1"/>
  <c r="D161" i="1" s="1"/>
  <c r="K264" i="1"/>
  <c r="D163" i="1" s="1"/>
  <c r="B339" i="1"/>
  <c r="K443" i="1"/>
  <c r="D175" i="1" s="1"/>
  <c r="K164" i="1"/>
  <c r="J78" i="1"/>
  <c r="F88" i="1"/>
  <c r="N89" i="1"/>
  <c r="K89" i="1" s="1"/>
  <c r="N91" i="1"/>
  <c r="K91" i="1" s="1"/>
  <c r="N97" i="1"/>
  <c r="K97" i="1" s="1"/>
  <c r="N99" i="1"/>
  <c r="K99" i="1" s="1"/>
  <c r="K124" i="1"/>
  <c r="K125" i="1"/>
  <c r="K135" i="1"/>
  <c r="K140" i="1"/>
  <c r="D168" i="1"/>
  <c r="K168" i="1" s="1"/>
  <c r="K197" i="1"/>
  <c r="D158" i="1" s="1"/>
  <c r="K430" i="1"/>
  <c r="D174" i="1" s="1"/>
  <c r="J470" i="1"/>
  <c r="C178" i="1" s="1"/>
  <c r="F87" i="1"/>
  <c r="F95" i="1"/>
  <c r="F103" i="1"/>
  <c r="J197" i="1"/>
  <c r="C158" i="1" s="1"/>
  <c r="J241" i="1"/>
  <c r="C161" i="1" s="1"/>
  <c r="J248" i="1"/>
  <c r="C162" i="1" s="1"/>
  <c r="E162" i="1" s="1"/>
  <c r="J443" i="1"/>
  <c r="C175" i="1" s="1"/>
  <c r="K470" i="1"/>
  <c r="D178" i="1" s="1"/>
  <c r="J72" i="1"/>
  <c r="M78" i="1"/>
  <c r="F94" i="1"/>
  <c r="K119" i="1"/>
  <c r="K127" i="1"/>
  <c r="K131" i="1"/>
  <c r="K133" i="1"/>
  <c r="K145" i="1"/>
  <c r="K248" i="1"/>
  <c r="D162" i="1" s="1"/>
  <c r="C105" i="1"/>
  <c r="E105" i="1" s="1"/>
  <c r="C165" i="1"/>
  <c r="B275" i="1"/>
  <c r="H15" i="1"/>
  <c r="J74" i="1"/>
  <c r="F86" i="1"/>
  <c r="F91" i="1"/>
  <c r="F99" i="1"/>
  <c r="K121" i="1"/>
  <c r="B453" i="1"/>
  <c r="D105" i="1"/>
  <c r="J68" i="1"/>
  <c r="J76" i="1"/>
  <c r="F89" i="1"/>
  <c r="F90" i="1"/>
  <c r="N96" i="1"/>
  <c r="K96" i="1" s="1"/>
  <c r="F97" i="1"/>
  <c r="F98" i="1"/>
  <c r="N104" i="1"/>
  <c r="K104" i="1" s="1"/>
  <c r="J105" i="1"/>
  <c r="I149" i="1"/>
  <c r="K115" i="1"/>
  <c r="K129" i="1"/>
  <c r="K137" i="1"/>
  <c r="K147" i="1"/>
  <c r="E174" i="1" l="1"/>
  <c r="E166" i="1"/>
  <c r="E173" i="1"/>
  <c r="E161" i="1"/>
  <c r="E163" i="1"/>
  <c r="E176" i="1"/>
  <c r="E169" i="1"/>
  <c r="E158" i="1"/>
  <c r="E178" i="1"/>
  <c r="E160" i="1"/>
  <c r="F165" i="1"/>
  <c r="E165" i="1"/>
  <c r="E175" i="1"/>
  <c r="E159" i="1"/>
  <c r="E170" i="1"/>
  <c r="F164" i="1"/>
  <c r="E164" i="1"/>
  <c r="E168" i="1"/>
  <c r="C167" i="1"/>
  <c r="F173" i="1"/>
  <c r="F169" i="1"/>
  <c r="B406" i="1"/>
  <c r="F170" i="1"/>
  <c r="B388" i="1"/>
  <c r="F174" i="1"/>
  <c r="F158" i="1"/>
  <c r="F160" i="1"/>
  <c r="F168" i="1"/>
  <c r="F161" i="1"/>
  <c r="F175" i="1"/>
  <c r="F159" i="1"/>
  <c r="F176" i="1"/>
  <c r="M166" i="1"/>
  <c r="F166" i="1"/>
  <c r="F162" i="1"/>
  <c r="F178" i="1"/>
  <c r="F163" i="1"/>
  <c r="K86" i="1"/>
  <c r="B357" i="1"/>
  <c r="K176" i="1"/>
  <c r="K160" i="1"/>
  <c r="M176" i="1"/>
  <c r="B373" i="1"/>
  <c r="C171" i="1"/>
  <c r="E171" i="1" s="1"/>
  <c r="B308" i="1"/>
  <c r="B200" i="1"/>
  <c r="K166" i="1"/>
  <c r="B232" i="1"/>
  <c r="M164" i="1"/>
  <c r="B244" i="1"/>
  <c r="K172" i="1"/>
  <c r="B267" i="1"/>
  <c r="B460" i="1"/>
  <c r="M168" i="1"/>
  <c r="B251" i="1"/>
  <c r="M158" i="1"/>
  <c r="B433" i="1"/>
  <c r="B219" i="1"/>
  <c r="B183" i="1"/>
  <c r="K158" i="1"/>
  <c r="M172" i="1"/>
  <c r="M162" i="1"/>
  <c r="B424" i="1"/>
  <c r="K162" i="1"/>
  <c r="M160" i="1"/>
  <c r="M173" i="1"/>
  <c r="K173" i="1"/>
  <c r="M170" i="1"/>
  <c r="K170" i="1"/>
  <c r="M175" i="1"/>
  <c r="M165" i="1"/>
  <c r="K165" i="1"/>
  <c r="N105" i="1"/>
  <c r="K105" i="1" s="1"/>
  <c r="B82" i="1"/>
  <c r="F105" i="1"/>
  <c r="D179" i="1"/>
  <c r="M163" i="1"/>
  <c r="K163" i="1"/>
  <c r="M177" i="1"/>
  <c r="K177" i="1"/>
  <c r="M161" i="1"/>
  <c r="K161" i="1"/>
  <c r="K149" i="1"/>
  <c r="B108" i="1"/>
  <c r="M178" i="1"/>
  <c r="K178" i="1"/>
  <c r="M174" i="1"/>
  <c r="K174" i="1"/>
  <c r="M169" i="1"/>
  <c r="M159" i="1"/>
  <c r="K159" i="1"/>
  <c r="F167" i="1" l="1"/>
  <c r="E167" i="1"/>
  <c r="M167" i="1"/>
  <c r="K167" i="1"/>
  <c r="C179" i="1"/>
  <c r="F171" i="1"/>
  <c r="K171" i="1"/>
  <c r="M171" i="1"/>
  <c r="F179" i="1" l="1"/>
  <c r="E179" i="1"/>
  <c r="M179" i="1"/>
  <c r="B152" i="1"/>
  <c r="K179" i="1"/>
</calcChain>
</file>

<file path=xl/sharedStrings.xml><?xml version="1.0" encoding="utf-8"?>
<sst xmlns="http://schemas.openxmlformats.org/spreadsheetml/2006/main" count="552" uniqueCount="412">
  <si>
    <t xml:space="preserve">ОТЧЕТ </t>
  </si>
  <si>
    <t>о деятельности аппарата Уполномоченного по рассмотрению  обращений граждан                                    за 2022 год</t>
  </si>
  <si>
    <t>Общие статистические данные по поступившим обращениям</t>
  </si>
  <si>
    <t>обращений, в т.ч.:</t>
  </si>
  <si>
    <t>Таблица 1</t>
  </si>
  <si>
    <t>п/п</t>
  </si>
  <si>
    <t>Полученные обращения</t>
  </si>
  <si>
    <t>Количество обращений</t>
  </si>
  <si>
    <t xml:space="preserve">Динамика в сравнении с предыдущим годом   (+/-),  %
</t>
  </si>
  <si>
    <t>2022 г.</t>
  </si>
  <si>
    <t>2021 г.</t>
  </si>
  <si>
    <t>Итого</t>
  </si>
  <si>
    <t>2. Исходя из социального положения,  к Уполномоченному обратились (наличие указаний на социальное положение - 1835 человек, что составляет 66,3% от общего числа обратившихся):</t>
  </si>
  <si>
    <t>Таблица 2</t>
  </si>
  <si>
    <t>Социальное положение</t>
  </si>
  <si>
    <t>Кол-во граждан, обратившихся</t>
  </si>
  <si>
    <t>% от общего числа обратившихся</t>
  </si>
  <si>
    <t>устно</t>
  </si>
  <si>
    <t>письменно</t>
  </si>
  <si>
    <t>Пенсионеры</t>
  </si>
  <si>
    <t>Инвалиды</t>
  </si>
  <si>
    <t>Рабочие, служащие, находящиеся в отпуске</t>
  </si>
  <si>
    <t>Безработные</t>
  </si>
  <si>
    <t>Из категории дети-сироты</t>
  </si>
  <si>
    <t>Многодетные семьи</t>
  </si>
  <si>
    <t>Предприниматели</t>
  </si>
  <si>
    <t>Иностранцы, беженцы</t>
  </si>
  <si>
    <t>Из мест заключения</t>
  </si>
  <si>
    <t>Военнослужащие, сотрудники МЧС, МВД, мобилизованные</t>
  </si>
  <si>
    <t>Учащиеся, студенты</t>
  </si>
  <si>
    <t>3. По территориальному признаку поступившие обращения распределились следующим образом:</t>
  </si>
  <si>
    <t>3.1. Основная часть (95,2%) обращений поступила из муниципальных образований края:</t>
  </si>
  <si>
    <t>обращений</t>
  </si>
  <si>
    <t>Таблица 3</t>
  </si>
  <si>
    <t>Города и районы края</t>
  </si>
  <si>
    <t>Кол-во поступивших обращений в 2022 году</t>
  </si>
  <si>
    <t>Кол-во поступивших обращений в  2021 году</t>
  </si>
  <si>
    <t xml:space="preserve">устных </t>
  </si>
  <si>
    <t>письменных</t>
  </si>
  <si>
    <t xml:space="preserve">% от общего кол-ва </t>
  </si>
  <si>
    <t xml:space="preserve">г. Хабаровск          </t>
  </si>
  <si>
    <t xml:space="preserve">г. Комсомольск-на-Амуре      </t>
  </si>
  <si>
    <t>Амурский район</t>
  </si>
  <si>
    <t>Аяно-Майский район</t>
  </si>
  <si>
    <t xml:space="preserve">Бикинский район   </t>
  </si>
  <si>
    <t xml:space="preserve">Ванинский район    </t>
  </si>
  <si>
    <t xml:space="preserve">Верхнебуреинский район                                                 </t>
  </si>
  <si>
    <t xml:space="preserve">Вяземский район    </t>
  </si>
  <si>
    <t xml:space="preserve">Комсомольский район                                                                   </t>
  </si>
  <si>
    <t xml:space="preserve">Нанайский район     </t>
  </si>
  <si>
    <t xml:space="preserve">Николаевский район </t>
  </si>
  <si>
    <t xml:space="preserve">Охотский район       </t>
  </si>
  <si>
    <t xml:space="preserve">Район имени Лазо                               </t>
  </si>
  <si>
    <t xml:space="preserve">Район имени Полины Осипенко          </t>
  </si>
  <si>
    <t xml:space="preserve">Советско-Гаванский район   </t>
  </si>
  <si>
    <t xml:space="preserve">Солнечный район  </t>
  </si>
  <si>
    <t>Тугуро-Чумиканский район</t>
  </si>
  <si>
    <t xml:space="preserve">Ульчский район    </t>
  </si>
  <si>
    <t xml:space="preserve">Хабаровский район  </t>
  </si>
  <si>
    <t>обращения</t>
  </si>
  <si>
    <t>Таблица 4</t>
  </si>
  <si>
    <t>Наименование</t>
  </si>
  <si>
    <t xml:space="preserve">устные </t>
  </si>
  <si>
    <t xml:space="preserve">письм. </t>
  </si>
  <si>
    <t>% от числа обратившихся</t>
  </si>
  <si>
    <t xml:space="preserve">Амурская область                           </t>
  </si>
  <si>
    <t>Белгородская область</t>
  </si>
  <si>
    <t xml:space="preserve">Еврейская автономная область     </t>
  </si>
  <si>
    <t>Забайкальский край</t>
  </si>
  <si>
    <t>Иркутская область</t>
  </si>
  <si>
    <t>Камчатский край</t>
  </si>
  <si>
    <t>Кемеровская область-Кузбасс</t>
  </si>
  <si>
    <t>Краснодарский край</t>
  </si>
  <si>
    <t>Красноярский край</t>
  </si>
  <si>
    <t>Курская область</t>
  </si>
  <si>
    <t>Магаданская область</t>
  </si>
  <si>
    <t xml:space="preserve">Москва </t>
  </si>
  <si>
    <t>Новосибирская область</t>
  </si>
  <si>
    <t>Омская область</t>
  </si>
  <si>
    <t>Пензенская область</t>
  </si>
  <si>
    <t>Пермский край</t>
  </si>
  <si>
    <t>Приморский край</t>
  </si>
  <si>
    <t>Ростовская область</t>
  </si>
  <si>
    <t>Санкт-Петербург и Ленинградская обл.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</si>
  <si>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</si>
  <si>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</si>
  <si>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</si>
  <si>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</si>
  <si>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</si>
  <si>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</si>
  <si>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Томская область</t>
  </si>
  <si>
    <t>Челябинская область</t>
  </si>
  <si>
    <t>Ханты-Мансийский автономный округ</t>
  </si>
  <si>
    <t>Ямало-Ненецкий автономный округ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</si>
  <si>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</si>
  <si>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</si>
  <si>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</si>
  <si>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</si>
  <si>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Иностранные государства</t>
  </si>
  <si>
    <t>Республика Узбекистан</t>
  </si>
  <si>
    <t>Украина</t>
  </si>
  <si>
    <t>4. По разделам тематического классификатора вопросы, поставленные в поступивших обращениях, распределились следующим образом:</t>
  </si>
  <si>
    <t>вопросов*</t>
  </si>
  <si>
    <t>* -разница в количестве вопросов и обращений складывается в связи с тем, что в ряде обращений затрагивается несколько вопросов</t>
  </si>
  <si>
    <t>Таблица 5</t>
  </si>
  <si>
    <t>№ раздела</t>
  </si>
  <si>
    <t>Наименование раздела классификатора</t>
  </si>
  <si>
    <t xml:space="preserve">Кол-во вопросов </t>
  </si>
  <si>
    <t>Кол-во вопросов</t>
  </si>
  <si>
    <t>Разница с  предыдущим периодом   %</t>
  </si>
  <si>
    <t>2022 год</t>
  </si>
  <si>
    <t>2021 год</t>
  </si>
  <si>
    <t>устных</t>
  </si>
  <si>
    <t>% от общего кол-ва</t>
  </si>
  <si>
    <t xml:space="preserve"> Вопросы промышленности, строительства, транспорта и связи</t>
  </si>
  <si>
    <t xml:space="preserve"> Вопросы труда и заработной платы </t>
  </si>
  <si>
    <t xml:space="preserve">Вопросы агропромышленного комплекса </t>
  </si>
  <si>
    <t xml:space="preserve">Вопросы государства, общества, политики </t>
  </si>
  <si>
    <t xml:space="preserve">Вопросы науки, культуры, информации </t>
  </si>
  <si>
    <t>Вопросы обеспечения и защиты прав и интересов ребенка. Образование</t>
  </si>
  <si>
    <t xml:space="preserve">Торговля </t>
  </si>
  <si>
    <t>Вопросы жилья и коммунально-бытового обслуживания. Жилищные вопросы</t>
  </si>
  <si>
    <t>Социальное обеспечение и социальная защита</t>
  </si>
  <si>
    <t xml:space="preserve"> Финансовые вопросы</t>
  </si>
  <si>
    <t>Вопросы здравоохранения</t>
  </si>
  <si>
    <t>Служба в Вооруженных силах РФ</t>
  </si>
  <si>
    <t>Вопросы суда, прокуратуры,  юстиции, адвокатуры, арбитража и нотариата</t>
  </si>
  <si>
    <t>Работа с обращениями граждан</t>
  </si>
  <si>
    <t>Экология и природопользование</t>
  </si>
  <si>
    <t>Работа органов внутренних дел</t>
  </si>
  <si>
    <t>Экономическая реформа, создание рыночной инфраструктуры: практика, проблемы</t>
  </si>
  <si>
    <t>Вопросы миграционной политики</t>
  </si>
  <si>
    <t>Другие вопросы</t>
  </si>
  <si>
    <t>Работа органов по делам ГО, ЧС и пожарной безопасности края</t>
  </si>
  <si>
    <t>Работа органов федеральной службы исполнения наказания</t>
  </si>
  <si>
    <t>5. Распределение поступивших вопросов по кодам тематического классификатора:</t>
  </si>
  <si>
    <t>01. Вопросы промышленности, строительства, транспорта и связи</t>
  </si>
  <si>
    <t>вопроса</t>
  </si>
  <si>
    <t>Таблица 6</t>
  </si>
  <si>
    <t>Вопросы</t>
  </si>
  <si>
    <t xml:space="preserve">письменные </t>
  </si>
  <si>
    <t>Строительство жилья</t>
  </si>
  <si>
    <t>Строительство и реконструкция объектов транспорта и автодорог</t>
  </si>
  <si>
    <t>Нарушение санитарных норм при строительстве</t>
  </si>
  <si>
    <t>Строительство объектов соц.сферы</t>
  </si>
  <si>
    <t>О работе железнодорожного транспорта</t>
  </si>
  <si>
    <t>Работа воздушного транспорта</t>
  </si>
  <si>
    <t>Работа городского пассажирского транспорта</t>
  </si>
  <si>
    <t>Работа пассажирского транспорта на селе</t>
  </si>
  <si>
    <t>Работа почты и телеграфа</t>
  </si>
  <si>
    <t>Оплата услуг связи (телефон)</t>
  </si>
  <si>
    <t>Сотовая и электронная связь, интернет</t>
  </si>
  <si>
    <t xml:space="preserve">02. Вопросы труда и заработной платы </t>
  </si>
  <si>
    <t>вопросов</t>
  </si>
  <si>
    <t>Таблица 7</t>
  </si>
  <si>
    <t>Организация труда и заработной платы на госпредприятиях, в розничных структурах государственного управления, акционерных предприятиях</t>
  </si>
  <si>
    <t>Оплата труда занятых в частном секторе производства и обслуживания</t>
  </si>
  <si>
    <t>Организация труда в частном секторе производства и обслуживания</t>
  </si>
  <si>
    <t>Увольнение</t>
  </si>
  <si>
    <t>Безработица, трудоустройство, биржа труда</t>
  </si>
  <si>
    <t>Трудовой стаж. Трудовые книжки</t>
  </si>
  <si>
    <t>Отпуска. Оплата бюллетеней (по болезни, уходу за ребенком и т.п.)</t>
  </si>
  <si>
    <t>Техника безопасности. Оформление документации по трудовому увечью</t>
  </si>
  <si>
    <t>Забастовки, трудовые конфликты</t>
  </si>
  <si>
    <t>Задержка выплаты заработной платы</t>
  </si>
  <si>
    <t>Другие вопросы труда и заработной платы</t>
  </si>
  <si>
    <t>Вопросы труда, заработной платы, пособий в связи с реорганизацией, банкротством предприятий</t>
  </si>
  <si>
    <t>Вопросы государственной и муниципальной службы. Организация труда и зарплата</t>
  </si>
  <si>
    <t xml:space="preserve">03. Вопросы агропромышленного комплекса </t>
  </si>
  <si>
    <t>Таблица 8</t>
  </si>
  <si>
    <t>Землевладение, земельная реформа</t>
  </si>
  <si>
    <t>Фермерское хозяйство, аренда на селе</t>
  </si>
  <si>
    <t>Коллективное садоводство, огородничество, некоммерческие садовые товарищества</t>
  </si>
  <si>
    <t>Другие вопросы агропромышленного комплекса</t>
  </si>
  <si>
    <t>Рыбное хозяйство, добыча и переработка рыбы</t>
  </si>
  <si>
    <t>Выделение земельных участков для строительства, фермерства</t>
  </si>
  <si>
    <t>Частная собственность на землю</t>
  </si>
  <si>
    <t xml:space="preserve">04. Вопросы государства, общества, политики </t>
  </si>
  <si>
    <t>Таблица 9</t>
  </si>
  <si>
    <t>Конституция РФ, государственное и общественно-политическое устройство</t>
  </si>
  <si>
    <t>Совершенствование законодательства</t>
  </si>
  <si>
    <t>Работа Правительства РФ, оценка принимаемых решений</t>
  </si>
  <si>
    <t>Работа органов местного самоуправления</t>
  </si>
  <si>
    <t>Деятельность политических партий, других общ.организаций</t>
  </si>
  <si>
    <t>Вопросы награждения и присвоения почетных званий</t>
  </si>
  <si>
    <r>
      <t>05. Вопросы н</t>
    </r>
    <r>
      <rPr>
        <b/>
        <sz val="12"/>
        <color rgb="FF000000"/>
        <rFont val="Times New Roman"/>
        <family val="1"/>
        <charset val="204"/>
      </rPr>
      <t>ауки, культуры, информации</t>
    </r>
    <r>
      <rPr>
        <sz val="12"/>
        <color rgb="FF000000"/>
        <rFont val="Times New Roman"/>
        <family val="1"/>
        <charset val="204"/>
      </rPr>
      <t xml:space="preserve"> </t>
    </r>
  </si>
  <si>
    <t>вопрос</t>
  </si>
  <si>
    <t>Таблица 10</t>
  </si>
  <si>
    <t>06. Вопросы обеспечения и защиты прав и интересов ребенка.  Образование</t>
  </si>
  <si>
    <t>Таблица 11</t>
  </si>
  <si>
    <t>Совершенствование образования. Развитие материальной базы и финансирование. Деятельность организаций образования и их руководителей</t>
  </si>
  <si>
    <t>Вопросы высшего образования. Деятельность руководителей вузов</t>
  </si>
  <si>
    <t>Вопросы средне-специального образования</t>
  </si>
  <si>
    <t>Вопросы опекунства, попечительства, усыновления</t>
  </si>
  <si>
    <t>Другие вопросы обеспечения и защиты прав и интересов ребенка, образования</t>
  </si>
  <si>
    <t>Вопросы работы детских дошкольных учреждений. Оплата за пребывание в них</t>
  </si>
  <si>
    <t>Работа государственных общеобразовательных школ, интернатов, детских домов и иных образовательных учреждений</t>
  </si>
  <si>
    <t>Работа внешкольных учреждений (лагерея отдыха, учреждений доп. образования, спортшколы и иные)</t>
  </si>
  <si>
    <t>Вопросы сохранения жилых помещений, закрепленных за детьми сиротами и детьми, оставшимися без попечения родителей. Предоставление жилья</t>
  </si>
  <si>
    <t>Вопросы реализации прав ребенка на получение медицинской помощи</t>
  </si>
  <si>
    <r>
      <t>07. Торговля</t>
    </r>
    <r>
      <rPr>
        <sz val="12"/>
        <color theme="1"/>
        <rFont val="Times New Roman"/>
        <family val="1"/>
        <charset val="204"/>
      </rPr>
      <t xml:space="preserve"> </t>
    </r>
  </si>
  <si>
    <t>Таблица 12</t>
  </si>
  <si>
    <t>Качество товаров. Защита прав потребителей</t>
  </si>
  <si>
    <t>Торговля и местные органы власти. Размещение торговых точек</t>
  </si>
  <si>
    <t>08. Вопросы жилья и коммунально-бытового обслуживания. Жилищные вопросы</t>
  </si>
  <si>
    <t>Таблица 13</t>
  </si>
  <si>
    <t>Нарушения при распределении жилья и улучшении жилищных условий</t>
  </si>
  <si>
    <t>Переселение из подвалов, бараков, коммунальных квартир, общежитий, аварийных домов, санитарно-защитных зон</t>
  </si>
  <si>
    <t>Предоставление жилья</t>
  </si>
  <si>
    <t>Купля продажа квартир, домов</t>
  </si>
  <si>
    <t>Другие жилищные вопросы</t>
  </si>
  <si>
    <t>Постановка на учет и восстановление в очереди на получение жилья</t>
  </si>
  <si>
    <t>Государственные жилищные сертификаты</t>
  </si>
  <si>
    <t>Выделение жилья молодым семьям, специалистам, МЖК</t>
  </si>
  <si>
    <t>ГСЖ, приобретение жилья гражданами, выезжающими из районов Крайнего Севера</t>
  </si>
  <si>
    <t>Коммунально-бытовое хозяйство и предоставление услуг в условиях рынка</t>
  </si>
  <si>
    <t>Эксплуатация и ремонт квартир в домах государственного и муниципального жилищного фонда</t>
  </si>
  <si>
    <t>Эксплуатация и ремонт приватизированных квартир (частного жилищного фонда), управляющие компании, формы управления собственностью, ТСЖ</t>
  </si>
  <si>
    <t>Спорные вопросы по индивидуальному землепользованию и домовладению в городах и рабочих поселках.</t>
  </si>
  <si>
    <t>Оплата жилищно-коммунальных услуг. Тарифы за электроэнергию</t>
  </si>
  <si>
    <t>Благоустройство городов и поселков. Борьба с антисанитарией</t>
  </si>
  <si>
    <t>Обслуживание автолюбителей (АЗС, гаражи, стоянки)</t>
  </si>
  <si>
    <t>Содержание кладбищ, ритуальные услуги</t>
  </si>
  <si>
    <t>Другие вопросы коммунально-бытового обслуживания</t>
  </si>
  <si>
    <t>О перепланировке квартир</t>
  </si>
  <si>
    <t>Обеспечение газом</t>
  </si>
  <si>
    <t>Обеспечение горячей водой</t>
  </si>
  <si>
    <t>Обеспечение холодной водой</t>
  </si>
  <si>
    <t>Обеспечение электричеством</t>
  </si>
  <si>
    <t>Ремонт дорог</t>
  </si>
  <si>
    <t>Ремонт кровель</t>
  </si>
  <si>
    <t>Ремонт муниципальных домов</t>
  </si>
  <si>
    <t>Ремонт лифтов</t>
  </si>
  <si>
    <t>09. Социальное обеспечение и социальная защита</t>
  </si>
  <si>
    <t>Таблица 14</t>
  </si>
  <si>
    <t>Деятельность органов системы социального обеспечения и их должностных лиц</t>
  </si>
  <si>
    <t>Назначение и пересмотр размера пенсий</t>
  </si>
  <si>
    <t>Социальное обеспечение и льготы УОВ, ИОВ, участников трудового фронта, инвалидов вооруженных сил, в том числе воинов-интернационалистов, несовершеннолетних узников концлагерей и приравненных к этой категории граждан</t>
  </si>
  <si>
    <t>Материальная помощь пенсионерам и другим категориям малообеспеченных слоев населения, инвалидам всех категорий</t>
  </si>
  <si>
    <t>Устройство в дома ветеранов, инвалидов, престарелых и др. Их работа</t>
  </si>
  <si>
    <t>Социальная защита молодежи, детей. Проблемы семьи, выплата пособий и компенсации на детей</t>
  </si>
  <si>
    <t>Другие вопросы социального обеспечения</t>
  </si>
  <si>
    <t>Установление инвалидности. МСЭ</t>
  </si>
  <si>
    <t>Материальная помощь многодетным и неполным семьям</t>
  </si>
  <si>
    <t>Вопросы пенсионного фонда</t>
  </si>
  <si>
    <t>Перерасчет пенсии. Задержка выплаты пенсии</t>
  </si>
  <si>
    <t>Социальная защита лиц без определенного места жительства, освободившихся из мест лишения свободы</t>
  </si>
  <si>
    <t>О звании «Ветеран труда», «Участник трудового фронта»</t>
  </si>
  <si>
    <t>10. Финансовые вопросы</t>
  </si>
  <si>
    <t>Таблица 15</t>
  </si>
  <si>
    <t>Банковская система</t>
  </si>
  <si>
    <t>Налоговая служба: налоги, сборы и штрафы</t>
  </si>
  <si>
    <t>Ссуды кредиты населению</t>
  </si>
  <si>
    <t>Индексация и выплата сбережений</t>
  </si>
  <si>
    <t>Другие финансовые вопросы</t>
  </si>
  <si>
    <t>Учреждения страхования и их работа</t>
  </si>
  <si>
    <t>11. Вопросы здравоохранения</t>
  </si>
  <si>
    <t>Таблица 16</t>
  </si>
  <si>
    <t>Здравоохранение и развитие материальной базы</t>
  </si>
  <si>
    <t>Работа государственных медицинских служб и их руководителей. Жалобы на закрытие медицинских учреждений</t>
  </si>
  <si>
    <t>Помещение в больницы и специализированные лечебные учреждения</t>
  </si>
  <si>
    <t>О медицинском обслуживании, диагностике</t>
  </si>
  <si>
    <t>Обеспечение лекарственными препаратами и средствами медицинского назначения</t>
  </si>
  <si>
    <t>Протезирование (зубное, глазное, ортопедическоое)</t>
  </si>
  <si>
    <t>Другие вопросы здравоохранения</t>
  </si>
  <si>
    <t>О выделении средств на лечение</t>
  </si>
  <si>
    <t>Санаторное лечение</t>
  </si>
  <si>
    <t>Работа скорой и неотложной медицинской помощи</t>
  </si>
  <si>
    <t>Медицинское обслуживание сельских жителей</t>
  </si>
  <si>
    <t>Социальные вопросы медработников</t>
  </si>
  <si>
    <t>12. Служба в Вооруженных силах РФ</t>
  </si>
  <si>
    <t>Таблица 17</t>
  </si>
  <si>
    <t>Проблемы материально-бытового обеспечения военнослужащих, сокращаемых из ВС РФ</t>
  </si>
  <si>
    <t>Материальное и финансовое обеспечение военнослужащих</t>
  </si>
  <si>
    <t>Вопросы пенсионного обеспечения военнослужащих</t>
  </si>
  <si>
    <t>Другие вопросы Вооруженных сил</t>
  </si>
  <si>
    <t>Вопросы альтернативной службы</t>
  </si>
  <si>
    <t>Выплата за участие в боевых действиях</t>
  </si>
  <si>
    <t>Факты противоправного поведения военнослужащих</t>
  </si>
  <si>
    <t>Вопросы оказания мед. помощи военнослужащим</t>
  </si>
  <si>
    <t>13. Вопросы суда, прокуратуры,  юстиции, адвокатуры, арбитража и нотариата</t>
  </si>
  <si>
    <t>Таблица 18</t>
  </si>
  <si>
    <t>О деятельности судебных органов и их работников</t>
  </si>
  <si>
    <t>О работе органов прокуратуры</t>
  </si>
  <si>
    <t>Жалобы по неисполнению судебных решений</t>
  </si>
  <si>
    <t>Заявления о пересмотре судебных дел</t>
  </si>
  <si>
    <t>О деятельности судебных приставов</t>
  </si>
  <si>
    <t>О деятельности мировых судей</t>
  </si>
  <si>
    <t>Вопросы деятельности судебных органов, прокуратуры, юстиции, арбитража, адвокатуры, нотариата</t>
  </si>
  <si>
    <t>Вопросы арбитража, конкурсных управляющих</t>
  </si>
  <si>
    <t>Споры о праве на наследство</t>
  </si>
  <si>
    <t>14. Работа с обращениями граждан</t>
  </si>
  <si>
    <t>Таблица 19</t>
  </si>
  <si>
    <t>Просьбы о личном приеме Уполномоченным по правам человека</t>
  </si>
  <si>
    <t>Работа с письменными обращениями граждан</t>
  </si>
  <si>
    <t>Запросы об архивных данных</t>
  </si>
  <si>
    <t>Другие вопросы рассмотрения обращений граждан</t>
  </si>
  <si>
    <t>15. Экология и природопользование</t>
  </si>
  <si>
    <t>Таблица 20</t>
  </si>
  <si>
    <t>Природа. Экология</t>
  </si>
  <si>
    <t>Вопросы лесного хозяйства и окружающей среды</t>
  </si>
  <si>
    <t>16. Работа органов внутренних дел</t>
  </si>
  <si>
    <t>Таблица 21</t>
  </si>
  <si>
    <t>Криминогенная обстановка, о работе ОВД</t>
  </si>
  <si>
    <t>Пребывание задержанных в изоляторах временного содержания ОВД. Пребывание в спец.приемниках ОВД</t>
  </si>
  <si>
    <t>Паспортная система. Прописка.  Регистрация</t>
  </si>
  <si>
    <t>Работа органов государственной инспекции безопасности дорожного движения</t>
  </si>
  <si>
    <t>О нарушении законности и злоупотребление служебным положением работников ОВД</t>
  </si>
  <si>
    <t>Другие вопросы работы органов внутренних дел</t>
  </si>
  <si>
    <t>Борьба с коррупцией и орг преступностью</t>
  </si>
  <si>
    <t>Уголовные преступления против личности</t>
  </si>
  <si>
    <t>Въезд в Россию, выезд за границу, ОВИР</t>
  </si>
  <si>
    <t>Просьба о розыске военнопленных и пропавших без вести в настоящее время</t>
  </si>
  <si>
    <t>Работа органов дознания и следствия, обжалования их действий</t>
  </si>
  <si>
    <t>О конфликтах на бытовой почве</t>
  </si>
  <si>
    <t>17. Экономическая реформа, создание рыночной инфраструктуры: практика, проблемы</t>
  </si>
  <si>
    <t>Таблица 22</t>
  </si>
  <si>
    <t xml:space="preserve">                         Вопросы</t>
  </si>
  <si>
    <t>Приватизация. Критика руководителей</t>
  </si>
  <si>
    <t>Приватизация квартир, домов. Рынок жилья</t>
  </si>
  <si>
    <t>Вопросы экономической реформы, среднего бизнеса и предпринимательства</t>
  </si>
  <si>
    <t>18. Вопросы миграционной политики</t>
  </si>
  <si>
    <t>Таблица 23</t>
  </si>
  <si>
    <t xml:space="preserve">                        Вопросы</t>
  </si>
  <si>
    <t xml:space="preserve">письменных </t>
  </si>
  <si>
    <t>Вопросы предоставления гражданства РФ</t>
  </si>
  <si>
    <t>Беженцы, вынужденные паереселенцы и решение их вопросов</t>
  </si>
  <si>
    <t>О программе переселения соотечественников и её реализации</t>
  </si>
  <si>
    <t>Обустройство переселенцев</t>
  </si>
  <si>
    <t>Жалобы мигрантов на нарушение законодательства РФ о гражданстве и процедуру его оформления ФМС</t>
  </si>
  <si>
    <t>Вопросы миграции и рынок труда</t>
  </si>
  <si>
    <t>Другие вопросы миграционной политики</t>
  </si>
  <si>
    <t>19. Другие вопросы</t>
  </si>
  <si>
    <t>Таблица 24</t>
  </si>
  <si>
    <t>Письма по вопросам, не вошедшим в классификатор</t>
  </si>
  <si>
    <t>21. Работа органов по делам гражданской обороны, ЧС и пожарной безопасности края</t>
  </si>
  <si>
    <t>Таблица 25</t>
  </si>
  <si>
    <t xml:space="preserve">письмен. </t>
  </si>
  <si>
    <t>Компенсация за стихийные бедствия</t>
  </si>
  <si>
    <t>22. Работа органов федеральной службы исполнения наказания</t>
  </si>
  <si>
    <r>
      <t xml:space="preserve">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Таблица 26</t>
    </r>
  </si>
  <si>
    <t>Таблица 26</t>
  </si>
  <si>
    <t>Вопросы материально-бытового обеспечения подозреваемых, обвиняемых и осужденных в учреждениях  ФСИН</t>
  </si>
  <si>
    <t>Соблюдение трудового законодательства в учреждениях ФСИН</t>
  </si>
  <si>
    <t>Организация медицинской помощи подозреваемым, обвиняемым и осужденным в учреждениях ФСИН</t>
  </si>
  <si>
    <t>Вопросы соблюдения прав подозреваемых, обвиняемых и осужденных на свидание, переписку, предоставление телефонных переговоров, прием и передачу посылок и передач</t>
  </si>
  <si>
    <t>Жалобы на действия (бездействие) сотрудников администраций учреждений ФСИН</t>
  </si>
  <si>
    <t>Вопросы условно-досрочного освобождения. Перевод на облегченные условия содержания</t>
  </si>
  <si>
    <t>Другие жалобы на условия содержания в учреждениях ФСИН</t>
  </si>
  <si>
    <t>Хван В.В.</t>
  </si>
  <si>
    <t>в 2,3 р.</t>
  </si>
  <si>
    <t>3.2. Обращения граждан из 33 субъектов Российской Федерации, 2 иностранных государств:</t>
  </si>
  <si>
    <t>в 31,6 р.</t>
  </si>
  <si>
    <t>21                                      623 подписи</t>
  </si>
  <si>
    <t>22                     727 подписей</t>
  </si>
  <si>
    <t>В течение года</t>
  </si>
  <si>
    <t>г. Хабаровск – в приемной граждан Уполномоченного, в т.ч. совместно с Москальковой Т.Н.</t>
  </si>
  <si>
    <t>г. Комсомольск-на-Амуре</t>
  </si>
  <si>
    <t>Вяземский район</t>
  </si>
  <si>
    <t xml:space="preserve">г. Амурск, ИК-14 </t>
  </si>
  <si>
    <t>Амурский район, г. Амурск</t>
  </si>
  <si>
    <t>г. Хабаровск, ПВР "Золотая Ригма"</t>
  </si>
  <si>
    <t>г. Хабаровск (на дому)</t>
  </si>
  <si>
    <t>Советско-Гаванский район</t>
  </si>
  <si>
    <t>Бикинский район, г. Бикин</t>
  </si>
  <si>
    <t>Верхнебуреинский район, п. Чегдомын</t>
  </si>
  <si>
    <t>г. Хабаровск, ПВР "Золотая Ригма" совместно с федеральным Уполномоченным Москальковой Т.Н.</t>
  </si>
  <si>
    <t>г. Хабаровск, МУП "Водоканал" с прокурором г. Хабаровска</t>
  </si>
  <si>
    <t xml:space="preserve">Район им. П. Осипенко, с. им. П. Осипенко </t>
  </si>
  <si>
    <t>очный</t>
  </si>
  <si>
    <t>ВКС</t>
  </si>
  <si>
    <t>выездной</t>
  </si>
  <si>
    <t>Дата</t>
  </si>
  <si>
    <t>Кол-во заявителей</t>
  </si>
  <si>
    <t>Форма личного приема</t>
  </si>
  <si>
    <t>Муниципальные образования</t>
  </si>
  <si>
    <t>21 прием в 9 муниципальных образованиях,                                                 в т. ч. 7 - по ВКС; 2 приема – в ПВР</t>
  </si>
  <si>
    <t>1.1. Личные приемы Уполномоченного по правам человека</t>
  </si>
  <si>
    <t>г. Хабаровск, ПВР "Барракуда"</t>
  </si>
  <si>
    <t>г. Хабаровск, ПВР "Хостел на Краснодарской"</t>
  </si>
  <si>
    <t>г. Хабаровск, ПВР "Жили-были"</t>
  </si>
  <si>
    <t xml:space="preserve">г. Хабаровск, ПВР "Роял" </t>
  </si>
  <si>
    <t>г. Хабаровск, ПВР "Физкультурно- оздоровительный комплекс "СКА-Нефтяник"</t>
  </si>
  <si>
    <t>г. Хабаровск, СИЗО-1</t>
  </si>
  <si>
    <t>г. Хабаровск, МУП "Тепловые сети", с прокуратурой г. Хабаровска</t>
  </si>
  <si>
    <t xml:space="preserve">1.2. Сотрудниками аппарата проведено 19 выездных приемов, на которых принято  135 чел., в т.ч.:      </t>
  </si>
  <si>
    <t>Хабаровский район с. Заозерное, ИК-13</t>
  </si>
  <si>
    <t>19 приемов,                                                                                                                                          в т.ч. 10 – в ПВР, 4 – в местах принудительного содержания</t>
  </si>
  <si>
    <t>Хабаровский район с. Заозерное, ИК-12</t>
  </si>
  <si>
    <t xml:space="preserve">Хабаровский р-он, с. Воронеж 2  ПВР гостиница "Элита" </t>
  </si>
  <si>
    <t xml:space="preserve">г. Хабаровск Объединенная общественная приемная, с работниками Отделения ПФР по Хабаровскому краю и ЕАО при содействии Хабаровского регионального отделения Союза пенсионеров России </t>
  </si>
  <si>
    <t>г. Хабаровск "Юридическая клиника" Хабаровского государственного университета экономики и права, с Хабаровским региональным отделением "Ассоциация юристов России"</t>
  </si>
  <si>
    <t>г. Хабаровск МКУ "Центр работы с населением "Содружество"</t>
  </si>
  <si>
    <t>Всего</t>
  </si>
  <si>
    <t>Субъекты Российской Федерации</t>
  </si>
  <si>
    <t>в 4,1 р.</t>
  </si>
  <si>
    <t>* для сравнения: 2021 г. -  116 обращений</t>
  </si>
  <si>
    <t>О призыве на срочную службу</t>
  </si>
  <si>
    <t>Мобилизация, переход на контрактную службу, работа военкоматов (порядок, правомерность)</t>
  </si>
  <si>
    <t>Таблица 27</t>
  </si>
  <si>
    <t>Таблица 28</t>
  </si>
  <si>
    <t xml:space="preserve">письменные,                                                     в т.ч.:                                               </t>
  </si>
  <si>
    <t>устные</t>
  </si>
  <si>
    <t xml:space="preserve">     - по электронной почте</t>
  </si>
  <si>
    <t xml:space="preserve">      - через сайт</t>
  </si>
  <si>
    <t xml:space="preserve">      - коллективные </t>
  </si>
  <si>
    <t>1.3. Всего к Уполномоченному поступило 108 обращений от беженцев, прибывших на территорию края из ДНР, ЛНР, в т.ч. 16 письменных  и 92 устных.</t>
  </si>
  <si>
    <t xml:space="preserve">1. Всего за 2022 год в адрес Уполномоченного по правам человека поступило     </t>
  </si>
  <si>
    <t>1.4. К Уполномоченному поступило 750 обращений по вопросам мобилизации,                                                       в т.ч. 134 письменных и 616 устных ("горячая линия" 122).</t>
  </si>
  <si>
    <t>г. Комсомольск-на-Амуре, с прокурором г. Комсомольска-на-Амуре</t>
  </si>
  <si>
    <t>Динамика в отношении с  предыду- щим годом %     (-/+)</t>
  </si>
  <si>
    <t>Средства массовой информации (ТВ, радио, пресса). О работе руководителей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</si>
</sst>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d\ mmm;@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4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/>
    <xf numFmtId="0" fontId="0" fillId="2" borderId="0" xfId="0" applyFill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0" fillId="2" borderId="0" xfId="0" applyFill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right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0" xfId="0" applyFill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5" fillId="0" borderId="0" xfId="0" applyFont="1" applyFill="1" applyAlignment="1">
      <alignment horizontal="justify" vertical="center"/>
    </xf>
    <xf numFmtId="0" fontId="0" fillId="0" borderId="0" xfId="0" applyFill="1"/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/>
    <xf numFmtId="0" fontId="2" fillId="0" borderId="0" xfId="0" applyFont="1" applyFill="1" applyAlignment="1"/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4" fillId="0" borderId="8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justify" vertical="center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0" fillId="0" borderId="5" xfId="0" applyFill="1" applyBorder="1"/>
    <xf numFmtId="0" fontId="4" fillId="0" borderId="5" xfId="0" applyFont="1" applyFill="1" applyBorder="1" applyAlignment="1">
      <alignment vertical="center" wrapText="1"/>
    </xf>
    <xf numFmtId="0" fontId="7" fillId="0" borderId="0" xfId="0" applyFont="1" applyFill="1" applyAlignment="1">
      <alignment horizontal="justify" vertical="center"/>
    </xf>
    <xf numFmtId="0" fontId="9" fillId="0" borderId="0" xfId="0" applyFont="1" applyFill="1" applyAlignment="1"/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4" fillId="0" borderId="0" xfId="0" applyFont="1" applyFill="1"/>
    <xf numFmtId="0" fontId="2" fillId="0" borderId="0" xfId="0" applyFont="1"/>
    <xf numFmtId="0" fontId="9" fillId="0" borderId="0" xfId="0" applyFont="1" applyFill="1"/>
    <xf numFmtId="0" fontId="9" fillId="0" borderId="0" xfId="0" applyFont="1"/>
    <xf numFmtId="0" fontId="10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Border="1" applyAlignment="1"/>
    <xf numFmtId="0" fontId="1" fillId="0" borderId="0" xfId="0" applyFont="1" applyFill="1" applyAlignment="1">
      <alignment horizontal="left" vertical="center"/>
    </xf>
    <xf numFmtId="0" fontId="2" fillId="0" borderId="3" xfId="0" applyFont="1" applyFill="1" applyBorder="1"/>
    <xf numFmtId="0" fontId="1" fillId="0" borderId="0" xfId="0" applyFont="1" applyFill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2" fillId="0" borderId="0" xfId="0" applyFont="1" applyAlignment="1"/>
    <xf numFmtId="0" fontId="1" fillId="0" borderId="0" xfId="0" applyFont="1" applyFill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justify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164" fontId="8" fillId="0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164" fontId="8" fillId="4" borderId="3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/>
    <xf numFmtId="164" fontId="8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/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/>
    <xf numFmtId="0" fontId="13" fillId="0" borderId="9" xfId="0" applyFont="1" applyBorder="1" applyAlignment="1"/>
    <xf numFmtId="0" fontId="6" fillId="3" borderId="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7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9" xfId="0" applyBorder="1" applyAlignment="1"/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/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/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justify" vertical="center" wrapText="1"/>
    </xf>
    <xf numFmtId="0" fontId="0" fillId="0" borderId="0" xfId="0" applyFill="1" applyAlignment="1"/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/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0" fontId="9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/>
    </xf>
    <xf numFmtId="0" fontId="4" fillId="0" borderId="3" xfId="0" applyFont="1" applyFill="1" applyBorder="1" applyAlignment="1"/>
    <xf numFmtId="0" fontId="9" fillId="0" borderId="3" xfId="0" applyFont="1" applyFill="1" applyBorder="1" applyAlignment="1"/>
    <xf numFmtId="0" fontId="1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4" fillId="0" borderId="3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4" fillId="0" borderId="3" xfId="0" applyFont="1" applyFill="1" applyBorder="1" applyAlignment="1">
      <alignment horizontal="justify" vertical="center"/>
    </xf>
    <xf numFmtId="0" fontId="2" fillId="0" borderId="3" xfId="0" applyFont="1" applyFill="1" applyBorder="1" applyAlignment="1"/>
    <xf numFmtId="0" fontId="4" fillId="0" borderId="8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0" fillId="0" borderId="9" xfId="0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12" xfId="0" applyFont="1" applyBorder="1" applyAlignment="1"/>
    <xf numFmtId="0" fontId="4" fillId="0" borderId="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2" xfId="0" applyFill="1" applyBorder="1" applyAlignment="1"/>
    <xf numFmtId="0" fontId="4" fillId="0" borderId="1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/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Border="1" applyAlignment="1"/>
    <xf numFmtId="0" fontId="10" fillId="0" borderId="1" xfId="0" applyFont="1" applyBorder="1" applyAlignment="1">
      <alignment horizontal="right"/>
    </xf>
    <xf numFmtId="0" fontId="9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2" xfId="0" applyBorder="1" applyAlignment="1"/>
    <xf numFmtId="0" fontId="0" fillId="0" borderId="0" xfId="0" applyFill="1" applyBorder="1" applyAlignment="1"/>
    <xf numFmtId="0" fontId="4" fillId="0" borderId="8" xfId="0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 horizontal="justify" vertical="center"/>
    </xf>
    <xf numFmtId="0" fontId="0" fillId="0" borderId="9" xfId="0" applyBorder="1" applyAlignment="1">
      <alignment horizontal="justify" vertical="center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2" fillId="0" borderId="12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9" fillId="0" borderId="0" xfId="0" applyFont="1" applyBorder="1" applyAlignment="1"/>
    <xf numFmtId="0" fontId="9" fillId="0" borderId="1" xfId="0" applyFont="1" applyBorder="1" applyAlignment="1"/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12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9" fillId="0" borderId="12" xfId="0" applyFont="1" applyFill="1" applyBorder="1" applyAlignment="1"/>
    <xf numFmtId="0" fontId="12" fillId="0" borderId="8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justify" vertical="center"/>
    </xf>
    <xf numFmtId="0" fontId="0" fillId="0" borderId="0" xfId="0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justify" vertical="center"/>
    </xf>
    <xf numFmtId="0" fontId="4" fillId="0" borderId="8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9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left"/>
    </xf>
    <xf numFmtId="0" fontId="0" fillId="0" borderId="12" xfId="0" applyFont="1" applyBorder="1" applyAlignment="1"/>
    <xf numFmtId="0" fontId="7" fillId="0" borderId="8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4" fillId="0" borderId="0" xfId="0" applyFont="1" applyAlignment="1"/>
    <xf numFmtId="0" fontId="2" fillId="0" borderId="0" xfId="0" applyFont="1" applyAlignment="1"/>
    <xf numFmtId="0" fontId="4" fillId="0" borderId="8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8" xfId="0" applyBorder="1" applyAlignment="1"/>
    <xf numFmtId="0" fontId="1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8" xfId="0" applyFont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0" fillId="3" borderId="12" xfId="0" applyFont="1" applyFill="1" applyBorder="1" applyAlignment="1"/>
    <xf numFmtId="0" fontId="9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4" fillId="0" borderId="8" xfId="0" applyFont="1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1" fillId="0" borderId="8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idchenko/Desktop/&#1054;&#1058;&#1063;&#1045;&#1058;&#1067;%20%202022/202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 22"/>
      <sheetName val="февраль"/>
      <sheetName val="март"/>
      <sheetName val="1 кв"/>
      <sheetName val="апрель"/>
      <sheetName val="май"/>
      <sheetName val="июнь"/>
      <sheetName val="2 кв"/>
      <sheetName val="1 полугодие"/>
      <sheetName val="июль"/>
      <sheetName val="август"/>
      <sheetName val="сентябрь"/>
      <sheetName val="3 кв."/>
      <sheetName val="9 мес."/>
      <sheetName val="октябрь"/>
      <sheetName val="ноябрь"/>
      <sheetName val="декабрь"/>
      <sheetName val="4 квартал"/>
      <sheetName val="годовой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C10">
            <v>977</v>
          </cell>
        </row>
        <row r="11">
          <cell r="C11">
            <v>835</v>
          </cell>
        </row>
        <row r="12">
          <cell r="C12">
            <v>145</v>
          </cell>
        </row>
        <row r="13">
          <cell r="C13">
            <v>154</v>
          </cell>
        </row>
        <row r="14">
          <cell r="C14">
            <v>1812</v>
          </cell>
        </row>
        <row r="25">
          <cell r="D25">
            <v>251</v>
          </cell>
        </row>
        <row r="26">
          <cell r="D26">
            <v>49</v>
          </cell>
        </row>
        <row r="27">
          <cell r="D27">
            <v>194</v>
          </cell>
        </row>
        <row r="28">
          <cell r="D28">
            <v>24</v>
          </cell>
        </row>
        <row r="29">
          <cell r="D29">
            <v>11</v>
          </cell>
        </row>
        <row r="30">
          <cell r="D30">
            <v>15</v>
          </cell>
        </row>
        <row r="31">
          <cell r="D31">
            <v>7</v>
          </cell>
        </row>
        <row r="32">
          <cell r="D32">
            <v>102</v>
          </cell>
        </row>
        <row r="33">
          <cell r="D33">
            <v>27</v>
          </cell>
        </row>
        <row r="34">
          <cell r="D34">
            <v>10</v>
          </cell>
        </row>
        <row r="35">
          <cell r="D35">
            <v>2</v>
          </cell>
        </row>
        <row r="38">
          <cell r="D38">
            <v>692</v>
          </cell>
        </row>
        <row r="46">
          <cell r="C46">
            <v>636</v>
          </cell>
          <cell r="D46">
            <v>380</v>
          </cell>
        </row>
        <row r="47">
          <cell r="C47">
            <v>108</v>
          </cell>
          <cell r="D47">
            <v>97</v>
          </cell>
        </row>
        <row r="48">
          <cell r="C48">
            <v>37</v>
          </cell>
          <cell r="D48">
            <v>130</v>
          </cell>
        </row>
        <row r="49">
          <cell r="C49">
            <v>4</v>
          </cell>
          <cell r="D49">
            <v>1</v>
          </cell>
        </row>
        <row r="50">
          <cell r="C50">
            <v>12</v>
          </cell>
          <cell r="D50">
            <v>4</v>
          </cell>
        </row>
        <row r="51">
          <cell r="C51">
            <v>8</v>
          </cell>
          <cell r="D51">
            <v>55</v>
          </cell>
        </row>
        <row r="52">
          <cell r="C52">
            <v>11</v>
          </cell>
          <cell r="D52">
            <v>5</v>
          </cell>
        </row>
        <row r="53">
          <cell r="C53">
            <v>19</v>
          </cell>
          <cell r="D53">
            <v>3</v>
          </cell>
        </row>
        <row r="54">
          <cell r="C54">
            <v>3</v>
          </cell>
          <cell r="D54">
            <v>5</v>
          </cell>
        </row>
        <row r="55">
          <cell r="C55">
            <v>8</v>
          </cell>
          <cell r="D55">
            <v>0</v>
          </cell>
        </row>
        <row r="56">
          <cell r="C56">
            <v>4</v>
          </cell>
          <cell r="D56">
            <v>4</v>
          </cell>
        </row>
        <row r="57">
          <cell r="C57">
            <v>2</v>
          </cell>
          <cell r="D57">
            <v>5</v>
          </cell>
        </row>
        <row r="58">
          <cell r="C58">
            <v>17</v>
          </cell>
          <cell r="D58">
            <v>7</v>
          </cell>
        </row>
        <row r="59">
          <cell r="C59">
            <v>1</v>
          </cell>
          <cell r="D59">
            <v>1</v>
          </cell>
        </row>
        <row r="60">
          <cell r="C60">
            <v>16</v>
          </cell>
          <cell r="D60">
            <v>39</v>
          </cell>
        </row>
        <row r="61">
          <cell r="C61">
            <v>2</v>
          </cell>
          <cell r="D61">
            <v>10</v>
          </cell>
        </row>
        <row r="63">
          <cell r="C63">
            <v>2</v>
          </cell>
          <cell r="D63">
            <v>3</v>
          </cell>
        </row>
        <row r="64">
          <cell r="C64">
            <v>68</v>
          </cell>
          <cell r="D64">
            <v>34</v>
          </cell>
        </row>
        <row r="72">
          <cell r="G72">
            <v>2</v>
          </cell>
          <cell r="H72">
            <v>4</v>
          </cell>
        </row>
        <row r="75">
          <cell r="G75">
            <v>5</v>
          </cell>
          <cell r="H75">
            <v>4</v>
          </cell>
        </row>
        <row r="76">
          <cell r="G76">
            <v>0</v>
          </cell>
          <cell r="H76">
            <v>0</v>
          </cell>
        </row>
        <row r="77">
          <cell r="G77">
            <v>1</v>
          </cell>
        </row>
        <row r="78">
          <cell r="G78">
            <v>0</v>
          </cell>
          <cell r="H78">
            <v>1</v>
          </cell>
        </row>
        <row r="79">
          <cell r="H79">
            <v>1</v>
          </cell>
        </row>
        <row r="80">
          <cell r="G80">
            <v>1</v>
          </cell>
          <cell r="H80">
            <v>1</v>
          </cell>
        </row>
        <row r="81">
          <cell r="H81">
            <v>2</v>
          </cell>
        </row>
        <row r="84">
          <cell r="H84">
            <v>1</v>
          </cell>
        </row>
        <row r="85">
          <cell r="G85">
            <v>3</v>
          </cell>
          <cell r="H85">
            <v>3</v>
          </cell>
        </row>
        <row r="87">
          <cell r="H87">
            <v>1</v>
          </cell>
        </row>
        <row r="88">
          <cell r="G88">
            <v>0</v>
          </cell>
          <cell r="H88">
            <v>1</v>
          </cell>
        </row>
        <row r="89">
          <cell r="H89">
            <v>0</v>
          </cell>
        </row>
        <row r="90">
          <cell r="H90">
            <v>1</v>
          </cell>
        </row>
        <row r="91">
          <cell r="G91">
            <v>5</v>
          </cell>
          <cell r="H91">
            <v>10</v>
          </cell>
        </row>
        <row r="92">
          <cell r="G92">
            <v>0</v>
          </cell>
          <cell r="H92">
            <v>1</v>
          </cell>
        </row>
        <row r="93">
          <cell r="H93">
            <v>2</v>
          </cell>
        </row>
        <row r="94">
          <cell r="H94">
            <v>1</v>
          </cell>
        </row>
        <row r="95">
          <cell r="G95">
            <v>0</v>
          </cell>
          <cell r="H95">
            <v>1</v>
          </cell>
        </row>
        <row r="96">
          <cell r="G96">
            <v>0</v>
          </cell>
          <cell r="H96">
            <v>2</v>
          </cell>
        </row>
        <row r="97">
          <cell r="H97">
            <v>2</v>
          </cell>
        </row>
        <row r="98">
          <cell r="G98">
            <v>0</v>
          </cell>
          <cell r="H98">
            <v>1</v>
          </cell>
        </row>
        <row r="100">
          <cell r="G100">
            <v>2</v>
          </cell>
          <cell r="H100">
            <v>0</v>
          </cell>
        </row>
        <row r="102">
          <cell r="H102">
            <v>2</v>
          </cell>
        </row>
        <row r="103">
          <cell r="H103">
            <v>1</v>
          </cell>
        </row>
        <row r="104">
          <cell r="H104">
            <v>4</v>
          </cell>
        </row>
        <row r="106">
          <cell r="H106">
            <v>1</v>
          </cell>
        </row>
        <row r="108">
          <cell r="H108">
            <v>1</v>
          </cell>
        </row>
        <row r="110">
          <cell r="G110">
            <v>0</v>
          </cell>
          <cell r="H110">
            <v>1</v>
          </cell>
        </row>
        <row r="115">
          <cell r="H115">
            <v>1</v>
          </cell>
        </row>
        <row r="116">
          <cell r="H116">
            <v>1</v>
          </cell>
        </row>
        <row r="117">
          <cell r="H117">
            <v>52</v>
          </cell>
        </row>
        <row r="155">
          <cell r="H155">
            <v>1</v>
          </cell>
        </row>
        <row r="156">
          <cell r="H156">
            <v>1</v>
          </cell>
        </row>
        <row r="157">
          <cell r="H157">
            <v>0</v>
          </cell>
          <cell r="I157">
            <v>1</v>
          </cell>
        </row>
        <row r="159">
          <cell r="H159">
            <v>0</v>
          </cell>
        </row>
        <row r="161">
          <cell r="H161">
            <v>1</v>
          </cell>
        </row>
        <row r="162">
          <cell r="H162">
            <v>1</v>
          </cell>
        </row>
        <row r="163">
          <cell r="H163">
            <v>4</v>
          </cell>
          <cell r="I163">
            <v>3</v>
          </cell>
        </row>
        <row r="164">
          <cell r="H164">
            <v>3</v>
          </cell>
          <cell r="I164">
            <v>2</v>
          </cell>
        </row>
        <row r="165">
          <cell r="H165">
            <v>2</v>
          </cell>
          <cell r="I165">
            <v>2</v>
          </cell>
        </row>
        <row r="166">
          <cell r="H166">
            <v>2</v>
          </cell>
        </row>
        <row r="167">
          <cell r="H167">
            <v>1</v>
          </cell>
        </row>
        <row r="174">
          <cell r="H174">
            <v>14</v>
          </cell>
          <cell r="I174">
            <v>3</v>
          </cell>
        </row>
        <row r="175">
          <cell r="H175">
            <v>2</v>
          </cell>
          <cell r="I175">
            <v>2</v>
          </cell>
        </row>
        <row r="176">
          <cell r="H176">
            <v>2</v>
          </cell>
          <cell r="I176">
            <v>4</v>
          </cell>
        </row>
        <row r="177">
          <cell r="H177">
            <v>11</v>
          </cell>
          <cell r="I177">
            <v>1</v>
          </cell>
        </row>
        <row r="178">
          <cell r="H178">
            <v>1</v>
          </cell>
          <cell r="I178">
            <v>0</v>
          </cell>
        </row>
        <row r="179">
          <cell r="H179">
            <v>5</v>
          </cell>
          <cell r="I179">
            <v>3</v>
          </cell>
        </row>
        <row r="180">
          <cell r="H180">
            <v>3</v>
          </cell>
        </row>
        <row r="181">
          <cell r="H181">
            <v>3</v>
          </cell>
          <cell r="I181">
            <v>6</v>
          </cell>
        </row>
        <row r="182">
          <cell r="H182">
            <v>6</v>
          </cell>
          <cell r="I182">
            <v>4</v>
          </cell>
        </row>
        <row r="183">
          <cell r="H183">
            <v>3</v>
          </cell>
          <cell r="I183">
            <v>4</v>
          </cell>
        </row>
        <row r="184">
          <cell r="H184">
            <v>1</v>
          </cell>
          <cell r="I184">
            <v>0</v>
          </cell>
        </row>
        <row r="185">
          <cell r="H185">
            <v>1</v>
          </cell>
        </row>
        <row r="186">
          <cell r="H186">
            <v>1</v>
          </cell>
          <cell r="I186">
            <v>1</v>
          </cell>
        </row>
        <row r="193">
          <cell r="I193">
            <v>1</v>
          </cell>
        </row>
        <row r="194">
          <cell r="H194">
            <v>0</v>
          </cell>
          <cell r="I194">
            <v>1</v>
          </cell>
        </row>
        <row r="195">
          <cell r="H195">
            <v>2</v>
          </cell>
          <cell r="I195">
            <v>1</v>
          </cell>
        </row>
        <row r="196">
          <cell r="I196">
            <v>1</v>
          </cell>
        </row>
        <row r="197">
          <cell r="H197">
            <v>2</v>
          </cell>
          <cell r="I197">
            <v>2</v>
          </cell>
        </row>
        <row r="199">
          <cell r="I199">
            <v>2</v>
          </cell>
        </row>
        <row r="200">
          <cell r="H200">
            <v>5</v>
          </cell>
          <cell r="I200">
            <v>4</v>
          </cell>
        </row>
        <row r="207">
          <cell r="H207">
            <v>1</v>
          </cell>
          <cell r="I207">
            <v>0</v>
          </cell>
        </row>
        <row r="208">
          <cell r="I208">
            <v>0</v>
          </cell>
        </row>
        <row r="209">
          <cell r="H209">
            <v>1</v>
          </cell>
          <cell r="I209">
            <v>3</v>
          </cell>
        </row>
        <row r="210">
          <cell r="H210">
            <v>16</v>
          </cell>
          <cell r="I210">
            <v>4</v>
          </cell>
        </row>
        <row r="212">
          <cell r="H212">
            <v>0</v>
          </cell>
          <cell r="I212">
            <v>0</v>
          </cell>
        </row>
        <row r="213">
          <cell r="H213">
            <v>1</v>
          </cell>
          <cell r="I213">
            <v>0</v>
          </cell>
        </row>
        <row r="225">
          <cell r="H225">
            <v>0</v>
          </cell>
        </row>
        <row r="233">
          <cell r="H233">
            <v>0</v>
          </cell>
          <cell r="I233">
            <v>0</v>
          </cell>
        </row>
        <row r="234">
          <cell r="H234">
            <v>1</v>
          </cell>
          <cell r="I234">
            <v>2</v>
          </cell>
        </row>
        <row r="235">
          <cell r="H235">
            <v>2</v>
          </cell>
          <cell r="I235">
            <v>1</v>
          </cell>
        </row>
        <row r="237">
          <cell r="H237">
            <v>3</v>
          </cell>
          <cell r="I237">
            <v>3</v>
          </cell>
        </row>
        <row r="239">
          <cell r="H239">
            <v>5</v>
          </cell>
          <cell r="I239">
            <v>3</v>
          </cell>
        </row>
        <row r="241">
          <cell r="H241">
            <v>1</v>
          </cell>
          <cell r="I241">
            <v>3</v>
          </cell>
        </row>
        <row r="242">
          <cell r="H242">
            <v>3</v>
          </cell>
          <cell r="I242">
            <v>6</v>
          </cell>
        </row>
        <row r="243">
          <cell r="H243">
            <v>1</v>
          </cell>
          <cell r="I243">
            <v>2</v>
          </cell>
        </row>
        <row r="245">
          <cell r="H245">
            <v>14</v>
          </cell>
          <cell r="I245">
            <v>14</v>
          </cell>
        </row>
        <row r="246">
          <cell r="I246">
            <v>1</v>
          </cell>
        </row>
        <row r="253">
          <cell r="H253">
            <v>7</v>
          </cell>
          <cell r="I253">
            <v>7</v>
          </cell>
        </row>
        <row r="254">
          <cell r="H254">
            <v>1</v>
          </cell>
          <cell r="I254">
            <v>0</v>
          </cell>
        </row>
        <row r="261">
          <cell r="H261">
            <v>1</v>
          </cell>
        </row>
        <row r="262">
          <cell r="H262">
            <v>17</v>
          </cell>
          <cell r="I262">
            <v>11</v>
          </cell>
        </row>
        <row r="263">
          <cell r="H263">
            <v>7</v>
          </cell>
          <cell r="I263">
            <v>8</v>
          </cell>
        </row>
        <row r="264">
          <cell r="H264">
            <v>2</v>
          </cell>
          <cell r="I264">
            <v>3</v>
          </cell>
        </row>
        <row r="265">
          <cell r="H265">
            <v>9</v>
          </cell>
          <cell r="I265">
            <v>12</v>
          </cell>
        </row>
        <row r="266">
          <cell r="H266">
            <v>2</v>
          </cell>
          <cell r="I266">
            <v>3</v>
          </cell>
        </row>
        <row r="268">
          <cell r="H268">
            <v>2</v>
          </cell>
        </row>
        <row r="269">
          <cell r="I269">
            <v>2</v>
          </cell>
        </row>
        <row r="270">
          <cell r="H270">
            <v>2</v>
          </cell>
          <cell r="I270">
            <v>2</v>
          </cell>
        </row>
        <row r="271">
          <cell r="H271">
            <v>0</v>
          </cell>
          <cell r="I271">
            <v>2</v>
          </cell>
        </row>
        <row r="272">
          <cell r="H272">
            <v>1</v>
          </cell>
          <cell r="I272">
            <v>2</v>
          </cell>
        </row>
        <row r="273">
          <cell r="H273">
            <v>42</v>
          </cell>
          <cell r="I273">
            <v>35</v>
          </cell>
        </row>
        <row r="274">
          <cell r="H274">
            <v>1</v>
          </cell>
        </row>
        <row r="275">
          <cell r="H275">
            <v>13</v>
          </cell>
          <cell r="I275">
            <v>8</v>
          </cell>
        </row>
        <row r="276">
          <cell r="H276">
            <v>1</v>
          </cell>
          <cell r="I276">
            <v>4</v>
          </cell>
        </row>
        <row r="278">
          <cell r="I278">
            <v>3</v>
          </cell>
        </row>
        <row r="279">
          <cell r="H279">
            <v>1</v>
          </cell>
        </row>
        <row r="280">
          <cell r="I280">
            <v>4</v>
          </cell>
        </row>
        <row r="281">
          <cell r="H281">
            <v>3</v>
          </cell>
          <cell r="I281">
            <v>1</v>
          </cell>
        </row>
        <row r="283">
          <cell r="H283">
            <v>1</v>
          </cell>
          <cell r="I283">
            <v>1</v>
          </cell>
        </row>
        <row r="284">
          <cell r="I284">
            <v>2</v>
          </cell>
        </row>
        <row r="285">
          <cell r="H285">
            <v>0</v>
          </cell>
        </row>
        <row r="286">
          <cell r="H286">
            <v>3</v>
          </cell>
          <cell r="I286">
            <v>2</v>
          </cell>
        </row>
        <row r="287">
          <cell r="H287">
            <v>2</v>
          </cell>
          <cell r="I287">
            <v>2</v>
          </cell>
        </row>
        <row r="288">
          <cell r="H288">
            <v>2</v>
          </cell>
          <cell r="I288">
            <v>1</v>
          </cell>
        </row>
        <row r="289">
          <cell r="I289">
            <v>1</v>
          </cell>
        </row>
        <row r="290">
          <cell r="I290">
            <v>1</v>
          </cell>
        </row>
        <row r="291">
          <cell r="H291">
            <v>112</v>
          </cell>
          <cell r="I291">
            <v>110</v>
          </cell>
        </row>
        <row r="297">
          <cell r="H297">
            <v>10</v>
          </cell>
          <cell r="I297">
            <v>5</v>
          </cell>
        </row>
        <row r="298">
          <cell r="H298">
            <v>23</v>
          </cell>
          <cell r="I298">
            <v>13</v>
          </cell>
        </row>
        <row r="299">
          <cell r="H299">
            <v>3</v>
          </cell>
          <cell r="I299">
            <v>2</v>
          </cell>
        </row>
        <row r="300">
          <cell r="H300">
            <v>23</v>
          </cell>
          <cell r="I300">
            <v>5</v>
          </cell>
        </row>
        <row r="301">
          <cell r="H301">
            <v>1</v>
          </cell>
          <cell r="I301">
            <v>3</v>
          </cell>
        </row>
        <row r="302">
          <cell r="H302">
            <v>9</v>
          </cell>
          <cell r="I302">
            <v>9</v>
          </cell>
        </row>
        <row r="303">
          <cell r="H303">
            <v>2</v>
          </cell>
          <cell r="I303">
            <v>1</v>
          </cell>
        </row>
        <row r="304">
          <cell r="H304">
            <v>5</v>
          </cell>
          <cell r="I304">
            <v>6</v>
          </cell>
        </row>
        <row r="307">
          <cell r="I307">
            <v>1</v>
          </cell>
        </row>
        <row r="308">
          <cell r="H308">
            <v>10</v>
          </cell>
          <cell r="I308">
            <v>8</v>
          </cell>
        </row>
        <row r="310">
          <cell r="H310">
            <v>2</v>
          </cell>
        </row>
        <row r="311">
          <cell r="H311">
            <v>2</v>
          </cell>
          <cell r="I311">
            <v>1</v>
          </cell>
        </row>
        <row r="312">
          <cell r="H312">
            <v>0</v>
          </cell>
          <cell r="I312">
            <v>1</v>
          </cell>
        </row>
        <row r="320">
          <cell r="H320">
            <v>3</v>
          </cell>
          <cell r="I320">
            <v>2</v>
          </cell>
        </row>
        <row r="321">
          <cell r="H321">
            <v>0</v>
          </cell>
        </row>
        <row r="322">
          <cell r="H322">
            <v>4</v>
          </cell>
          <cell r="I322">
            <v>1</v>
          </cell>
        </row>
        <row r="323">
          <cell r="H323">
            <v>6</v>
          </cell>
          <cell r="I323">
            <v>4</v>
          </cell>
        </row>
        <row r="324">
          <cell r="H324">
            <v>1</v>
          </cell>
          <cell r="I324">
            <v>0</v>
          </cell>
        </row>
        <row r="326">
          <cell r="H326">
            <v>0</v>
          </cell>
          <cell r="I326">
            <v>0</v>
          </cell>
        </row>
        <row r="327">
          <cell r="I327">
            <v>7</v>
          </cell>
        </row>
        <row r="333">
          <cell r="H333">
            <v>1</v>
          </cell>
        </row>
        <row r="334">
          <cell r="H334">
            <v>4</v>
          </cell>
          <cell r="I334">
            <v>1</v>
          </cell>
        </row>
        <row r="335">
          <cell r="H335">
            <v>5</v>
          </cell>
          <cell r="I335">
            <v>3</v>
          </cell>
        </row>
        <row r="336">
          <cell r="H336">
            <v>15</v>
          </cell>
          <cell r="I336">
            <v>7</v>
          </cell>
        </row>
        <row r="337">
          <cell r="H337">
            <v>6</v>
          </cell>
          <cell r="I337">
            <v>6</v>
          </cell>
        </row>
        <row r="338">
          <cell r="H338">
            <v>1</v>
          </cell>
          <cell r="I338">
            <v>3</v>
          </cell>
        </row>
        <row r="339">
          <cell r="H339">
            <v>1</v>
          </cell>
          <cell r="I339">
            <v>0</v>
          </cell>
        </row>
        <row r="340">
          <cell r="H340">
            <v>1</v>
          </cell>
        </row>
        <row r="341">
          <cell r="H341">
            <v>2</v>
          </cell>
          <cell r="I341">
            <v>1</v>
          </cell>
        </row>
        <row r="342">
          <cell r="H342">
            <v>1</v>
          </cell>
          <cell r="I342">
            <v>1</v>
          </cell>
        </row>
        <row r="343">
          <cell r="H343">
            <v>2</v>
          </cell>
          <cell r="I343">
            <v>2</v>
          </cell>
        </row>
        <row r="344">
          <cell r="H344">
            <v>2</v>
          </cell>
          <cell r="I344">
            <v>1</v>
          </cell>
        </row>
        <row r="345">
          <cell r="H345">
            <v>41</v>
          </cell>
          <cell r="I345">
            <v>25</v>
          </cell>
        </row>
        <row r="351">
          <cell r="H351">
            <v>1</v>
          </cell>
        </row>
        <row r="352">
          <cell r="H352">
            <v>2</v>
          </cell>
          <cell r="I352">
            <v>3</v>
          </cell>
        </row>
        <row r="353">
          <cell r="I353">
            <v>1</v>
          </cell>
        </row>
        <row r="354">
          <cell r="H354">
            <v>209</v>
          </cell>
          <cell r="I354">
            <v>34</v>
          </cell>
        </row>
        <row r="355">
          <cell r="H355">
            <v>4</v>
          </cell>
          <cell r="I355">
            <v>4</v>
          </cell>
        </row>
        <row r="356">
          <cell r="H356">
            <v>2</v>
          </cell>
          <cell r="I356">
            <v>3</v>
          </cell>
        </row>
        <row r="357">
          <cell r="I357">
            <v>3</v>
          </cell>
        </row>
        <row r="358">
          <cell r="H358">
            <v>1</v>
          </cell>
          <cell r="I358">
            <v>1</v>
          </cell>
        </row>
        <row r="359">
          <cell r="I359">
            <v>1</v>
          </cell>
        </row>
        <row r="360">
          <cell r="I360">
            <v>1</v>
          </cell>
        </row>
        <row r="367">
          <cell r="H367">
            <v>24</v>
          </cell>
          <cell r="I367">
            <v>44</v>
          </cell>
        </row>
        <row r="368">
          <cell r="H368">
            <v>4</v>
          </cell>
          <cell r="I368">
            <v>9</v>
          </cell>
        </row>
        <row r="369">
          <cell r="H369">
            <v>7</v>
          </cell>
          <cell r="I369">
            <v>12</v>
          </cell>
        </row>
        <row r="370">
          <cell r="H370">
            <v>38</v>
          </cell>
          <cell r="I370">
            <v>40</v>
          </cell>
        </row>
        <row r="371">
          <cell r="H371">
            <v>41</v>
          </cell>
          <cell r="I371">
            <v>31</v>
          </cell>
        </row>
        <row r="372">
          <cell r="I372">
            <v>2</v>
          </cell>
        </row>
        <row r="373">
          <cell r="H373">
            <v>5</v>
          </cell>
          <cell r="I373">
            <v>8</v>
          </cell>
        </row>
        <row r="375">
          <cell r="H375">
            <v>2</v>
          </cell>
        </row>
        <row r="376">
          <cell r="H376">
            <v>11</v>
          </cell>
          <cell r="I376">
            <v>6</v>
          </cell>
        </row>
        <row r="383">
          <cell r="H383">
            <v>7</v>
          </cell>
          <cell r="I383">
            <v>10</v>
          </cell>
        </row>
        <row r="384">
          <cell r="H384">
            <v>33</v>
          </cell>
          <cell r="I384">
            <v>15</v>
          </cell>
        </row>
        <row r="385">
          <cell r="I385">
            <v>1</v>
          </cell>
        </row>
        <row r="386">
          <cell r="I386">
            <v>1</v>
          </cell>
        </row>
        <row r="393">
          <cell r="I393">
            <v>1</v>
          </cell>
        </row>
        <row r="395">
          <cell r="I395">
            <v>2</v>
          </cell>
        </row>
        <row r="398">
          <cell r="H398">
            <v>0</v>
          </cell>
          <cell r="I398">
            <v>3</v>
          </cell>
        </row>
        <row r="404">
          <cell r="I404">
            <v>0</v>
          </cell>
        </row>
        <row r="405">
          <cell r="H405">
            <v>2</v>
          </cell>
          <cell r="I405">
            <v>1</v>
          </cell>
        </row>
        <row r="406">
          <cell r="H406">
            <v>10</v>
          </cell>
          <cell r="I406">
            <v>8</v>
          </cell>
        </row>
        <row r="407">
          <cell r="H407">
            <v>4</v>
          </cell>
          <cell r="I407">
            <v>1</v>
          </cell>
        </row>
        <row r="408">
          <cell r="H408">
            <v>17</v>
          </cell>
          <cell r="I408">
            <v>16</v>
          </cell>
        </row>
        <row r="409">
          <cell r="H409">
            <v>3</v>
          </cell>
          <cell r="I409">
            <v>3</v>
          </cell>
        </row>
        <row r="410">
          <cell r="I410">
            <v>1</v>
          </cell>
        </row>
        <row r="411">
          <cell r="H411">
            <v>0</v>
          </cell>
        </row>
        <row r="412">
          <cell r="H412">
            <v>2</v>
          </cell>
          <cell r="I412">
            <v>1</v>
          </cell>
        </row>
        <row r="413">
          <cell r="H413">
            <v>5</v>
          </cell>
          <cell r="I413">
            <v>1</v>
          </cell>
        </row>
        <row r="414">
          <cell r="H414">
            <v>37</v>
          </cell>
          <cell r="I414">
            <v>60</v>
          </cell>
        </row>
        <row r="415">
          <cell r="H415">
            <v>16</v>
          </cell>
          <cell r="I415">
            <v>10</v>
          </cell>
        </row>
        <row r="422">
          <cell r="I422">
            <v>0</v>
          </cell>
        </row>
        <row r="423">
          <cell r="I423">
            <v>1</v>
          </cell>
        </row>
        <row r="424">
          <cell r="H424">
            <v>1</v>
          </cell>
        </row>
        <row r="431">
          <cell r="H431">
            <v>9</v>
          </cell>
          <cell r="I431">
            <v>6</v>
          </cell>
        </row>
        <row r="432">
          <cell r="H432">
            <v>52</v>
          </cell>
          <cell r="I432">
            <v>2</v>
          </cell>
        </row>
        <row r="433">
          <cell r="H433">
            <v>15</v>
          </cell>
          <cell r="I433">
            <v>5</v>
          </cell>
        </row>
        <row r="434">
          <cell r="H434">
            <v>5</v>
          </cell>
        </row>
        <row r="435">
          <cell r="H435">
            <v>5</v>
          </cell>
          <cell r="I435">
            <v>1</v>
          </cell>
        </row>
        <row r="436">
          <cell r="H436">
            <v>0</v>
          </cell>
        </row>
        <row r="437">
          <cell r="H437">
            <v>4</v>
          </cell>
          <cell r="I437">
            <v>6</v>
          </cell>
        </row>
        <row r="444">
          <cell r="H444">
            <v>3</v>
          </cell>
          <cell r="I444">
            <v>2</v>
          </cell>
        </row>
        <row r="454">
          <cell r="I454">
            <v>1</v>
          </cell>
        </row>
        <row r="461">
          <cell r="H461">
            <v>2</v>
          </cell>
          <cell r="I461">
            <v>29</v>
          </cell>
        </row>
        <row r="462">
          <cell r="H462">
            <v>2</v>
          </cell>
          <cell r="I462">
            <v>9</v>
          </cell>
        </row>
        <row r="463">
          <cell r="H463">
            <v>12</v>
          </cell>
          <cell r="I463">
            <v>60</v>
          </cell>
        </row>
        <row r="464">
          <cell r="H464">
            <v>4</v>
          </cell>
          <cell r="I464">
            <v>32</v>
          </cell>
        </row>
        <row r="465">
          <cell r="H465">
            <v>11</v>
          </cell>
          <cell r="I465">
            <v>68</v>
          </cell>
        </row>
        <row r="466">
          <cell r="H466">
            <v>0</v>
          </cell>
          <cell r="I466">
            <v>10</v>
          </cell>
        </row>
        <row r="468">
          <cell r="H468">
            <v>0</v>
          </cell>
          <cell r="I468">
            <v>35</v>
          </cell>
        </row>
      </sheetData>
      <sheetData sheetId="14"/>
      <sheetData sheetId="15"/>
      <sheetData sheetId="16"/>
      <sheetData sheetId="17">
        <row r="10">
          <cell r="C10">
            <v>645</v>
          </cell>
        </row>
        <row r="11">
          <cell r="C11">
            <v>311</v>
          </cell>
        </row>
        <row r="12">
          <cell r="C12">
            <v>96</v>
          </cell>
        </row>
        <row r="13">
          <cell r="C13">
            <v>62</v>
          </cell>
        </row>
        <row r="14">
          <cell r="C14">
            <v>956</v>
          </cell>
        </row>
        <row r="25">
          <cell r="D25">
            <v>111</v>
          </cell>
        </row>
        <row r="26">
          <cell r="D26">
            <v>26</v>
          </cell>
        </row>
        <row r="27">
          <cell r="D27">
            <v>107</v>
          </cell>
        </row>
        <row r="28">
          <cell r="D28">
            <v>20</v>
          </cell>
        </row>
        <row r="29">
          <cell r="D29">
            <v>5</v>
          </cell>
        </row>
        <row r="30">
          <cell r="D30">
            <v>27</v>
          </cell>
        </row>
        <row r="31">
          <cell r="D31">
            <v>1</v>
          </cell>
        </row>
        <row r="32">
          <cell r="D32">
            <v>10</v>
          </cell>
        </row>
        <row r="33">
          <cell r="D33">
            <v>11</v>
          </cell>
        </row>
        <row r="34">
          <cell r="D34">
            <v>19</v>
          </cell>
        </row>
        <row r="35">
          <cell r="D35">
            <v>5</v>
          </cell>
        </row>
        <row r="38">
          <cell r="D38">
            <v>342</v>
          </cell>
        </row>
        <row r="46">
          <cell r="C46">
            <v>420</v>
          </cell>
          <cell r="D46">
            <v>162</v>
          </cell>
        </row>
        <row r="47">
          <cell r="C47">
            <v>34</v>
          </cell>
          <cell r="D47">
            <v>30</v>
          </cell>
        </row>
        <row r="48">
          <cell r="C48">
            <v>18</v>
          </cell>
          <cell r="D48">
            <v>23</v>
          </cell>
        </row>
        <row r="49">
          <cell r="C49">
            <v>0</v>
          </cell>
          <cell r="D49">
            <v>0</v>
          </cell>
        </row>
        <row r="50">
          <cell r="C50">
            <v>8</v>
          </cell>
          <cell r="D50">
            <v>1</v>
          </cell>
        </row>
        <row r="51">
          <cell r="C51">
            <v>9</v>
          </cell>
          <cell r="D51">
            <v>11</v>
          </cell>
        </row>
        <row r="52">
          <cell r="C52">
            <v>9</v>
          </cell>
          <cell r="D52">
            <v>4</v>
          </cell>
        </row>
        <row r="53">
          <cell r="C53">
            <v>8</v>
          </cell>
          <cell r="D53">
            <v>3</v>
          </cell>
        </row>
        <row r="54">
          <cell r="C54">
            <v>2</v>
          </cell>
          <cell r="D54">
            <v>1</v>
          </cell>
        </row>
        <row r="55">
          <cell r="C55">
            <v>17</v>
          </cell>
          <cell r="D55">
            <v>3</v>
          </cell>
        </row>
        <row r="56">
          <cell r="C56">
            <v>3</v>
          </cell>
          <cell r="D56">
            <v>2</v>
          </cell>
        </row>
        <row r="57">
          <cell r="C57">
            <v>0</v>
          </cell>
          <cell r="D57">
            <v>2</v>
          </cell>
        </row>
        <row r="58">
          <cell r="C58">
            <v>14</v>
          </cell>
          <cell r="D58">
            <v>2</v>
          </cell>
        </row>
        <row r="59">
          <cell r="C59">
            <v>0</v>
          </cell>
          <cell r="D59">
            <v>0</v>
          </cell>
        </row>
        <row r="60">
          <cell r="C60">
            <v>7</v>
          </cell>
          <cell r="D60">
            <v>9</v>
          </cell>
        </row>
        <row r="61">
          <cell r="C61">
            <v>10</v>
          </cell>
          <cell r="D61">
            <v>3</v>
          </cell>
        </row>
        <row r="63">
          <cell r="C63">
            <v>2</v>
          </cell>
          <cell r="D63">
            <v>0</v>
          </cell>
        </row>
        <row r="64">
          <cell r="C64">
            <v>61</v>
          </cell>
          <cell r="D64">
            <v>16</v>
          </cell>
        </row>
        <row r="72">
          <cell r="G72">
            <v>1</v>
          </cell>
          <cell r="H72">
            <v>3</v>
          </cell>
        </row>
        <row r="74">
          <cell r="G74">
            <v>1</v>
          </cell>
        </row>
        <row r="75">
          <cell r="G75">
            <v>1</v>
          </cell>
          <cell r="H75">
            <v>1</v>
          </cell>
        </row>
        <row r="76">
          <cell r="G76">
            <v>2</v>
          </cell>
          <cell r="H76">
            <v>1</v>
          </cell>
        </row>
        <row r="77">
          <cell r="G77">
            <v>1</v>
          </cell>
        </row>
        <row r="78">
          <cell r="G78">
            <v>1</v>
          </cell>
          <cell r="H78">
            <v>2</v>
          </cell>
        </row>
        <row r="79">
          <cell r="H79">
            <v>2</v>
          </cell>
        </row>
        <row r="80">
          <cell r="G80">
            <v>0</v>
          </cell>
          <cell r="H80">
            <v>0</v>
          </cell>
        </row>
        <row r="81">
          <cell r="H81">
            <v>0</v>
          </cell>
        </row>
        <row r="82">
          <cell r="H82">
            <v>1</v>
          </cell>
        </row>
        <row r="84">
          <cell r="H84">
            <v>1</v>
          </cell>
        </row>
        <row r="85">
          <cell r="G85">
            <v>0</v>
          </cell>
          <cell r="H85">
            <v>6</v>
          </cell>
        </row>
        <row r="87">
          <cell r="H87">
            <v>0</v>
          </cell>
        </row>
        <row r="88">
          <cell r="G88">
            <v>1</v>
          </cell>
          <cell r="H88">
            <v>0</v>
          </cell>
        </row>
        <row r="89">
          <cell r="H89">
            <v>2</v>
          </cell>
        </row>
        <row r="90">
          <cell r="H90">
            <v>1</v>
          </cell>
        </row>
        <row r="91">
          <cell r="G91">
            <v>4</v>
          </cell>
          <cell r="H91">
            <v>5</v>
          </cell>
        </row>
        <row r="92">
          <cell r="G92">
            <v>3</v>
          </cell>
          <cell r="H92">
            <v>1</v>
          </cell>
        </row>
        <row r="93">
          <cell r="H93">
            <v>1</v>
          </cell>
        </row>
        <row r="94">
          <cell r="H94">
            <v>0</v>
          </cell>
        </row>
        <row r="95">
          <cell r="G95">
            <v>3</v>
          </cell>
          <cell r="H95">
            <v>0</v>
          </cell>
        </row>
        <row r="96">
          <cell r="G96">
            <v>1</v>
          </cell>
          <cell r="H96">
            <v>0</v>
          </cell>
        </row>
        <row r="97">
          <cell r="H97">
            <v>0</v>
          </cell>
        </row>
        <row r="98">
          <cell r="G98">
            <v>1</v>
          </cell>
          <cell r="H98">
            <v>1</v>
          </cell>
        </row>
        <row r="99">
          <cell r="H99">
            <v>2</v>
          </cell>
        </row>
        <row r="100">
          <cell r="G100">
            <v>1</v>
          </cell>
          <cell r="H100">
            <v>1</v>
          </cell>
        </row>
        <row r="102">
          <cell r="H102">
            <v>1</v>
          </cell>
        </row>
        <row r="103">
          <cell r="H103">
            <v>0</v>
          </cell>
        </row>
        <row r="104">
          <cell r="H104">
            <v>1</v>
          </cell>
        </row>
        <row r="106">
          <cell r="H106">
            <v>2</v>
          </cell>
        </row>
        <row r="108">
          <cell r="H108">
            <v>0</v>
          </cell>
        </row>
        <row r="110">
          <cell r="G110">
            <v>2</v>
          </cell>
          <cell r="H110">
            <v>1</v>
          </cell>
        </row>
        <row r="111">
          <cell r="H111">
            <v>2</v>
          </cell>
        </row>
        <row r="115">
          <cell r="H115">
            <v>0</v>
          </cell>
        </row>
        <row r="116">
          <cell r="H116">
            <v>1</v>
          </cell>
        </row>
        <row r="117">
          <cell r="H117">
            <v>39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1</v>
          </cell>
          <cell r="I157">
            <v>1</v>
          </cell>
        </row>
        <row r="159">
          <cell r="H159">
            <v>1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  <cell r="I163">
            <v>0</v>
          </cell>
        </row>
        <row r="164">
          <cell r="H164">
            <v>0</v>
          </cell>
          <cell r="I164">
            <v>0</v>
          </cell>
        </row>
        <row r="165">
          <cell r="H165">
            <v>0</v>
          </cell>
          <cell r="I165">
            <v>1</v>
          </cell>
        </row>
        <row r="166">
          <cell r="H166">
            <v>0</v>
          </cell>
        </row>
        <row r="167">
          <cell r="H167">
            <v>0</v>
          </cell>
        </row>
        <row r="174">
          <cell r="H174">
            <v>0</v>
          </cell>
          <cell r="I174">
            <v>0</v>
          </cell>
        </row>
        <row r="175">
          <cell r="H175">
            <v>1</v>
          </cell>
          <cell r="I175">
            <v>1</v>
          </cell>
        </row>
        <row r="176">
          <cell r="H176">
            <v>0</v>
          </cell>
          <cell r="I176">
            <v>0</v>
          </cell>
        </row>
        <row r="177">
          <cell r="H177">
            <v>0</v>
          </cell>
          <cell r="I177">
            <v>0</v>
          </cell>
        </row>
        <row r="178">
          <cell r="H178">
            <v>1</v>
          </cell>
          <cell r="I178">
            <v>1</v>
          </cell>
        </row>
        <row r="179">
          <cell r="H179">
            <v>1</v>
          </cell>
          <cell r="I179">
            <v>1</v>
          </cell>
        </row>
        <row r="180">
          <cell r="H180">
            <v>0</v>
          </cell>
        </row>
        <row r="181">
          <cell r="H181">
            <v>0</v>
          </cell>
          <cell r="I181">
            <v>0</v>
          </cell>
        </row>
        <row r="182">
          <cell r="H182">
            <v>1</v>
          </cell>
          <cell r="I182">
            <v>0</v>
          </cell>
        </row>
        <row r="183">
          <cell r="H183">
            <v>0</v>
          </cell>
          <cell r="I183">
            <v>0</v>
          </cell>
        </row>
        <row r="184">
          <cell r="H184">
            <v>0</v>
          </cell>
          <cell r="I184">
            <v>1</v>
          </cell>
        </row>
        <row r="185">
          <cell r="H185">
            <v>0</v>
          </cell>
        </row>
        <row r="186">
          <cell r="H186">
            <v>0</v>
          </cell>
          <cell r="I186">
            <v>0</v>
          </cell>
        </row>
        <row r="193">
          <cell r="I193">
            <v>2</v>
          </cell>
        </row>
        <row r="194">
          <cell r="H194">
            <v>1</v>
          </cell>
          <cell r="I194">
            <v>0</v>
          </cell>
        </row>
        <row r="195">
          <cell r="H195">
            <v>0</v>
          </cell>
          <cell r="I195">
            <v>0</v>
          </cell>
        </row>
        <row r="196">
          <cell r="I196">
            <v>0</v>
          </cell>
        </row>
        <row r="197">
          <cell r="H197">
            <v>0</v>
          </cell>
          <cell r="I197">
            <v>0</v>
          </cell>
        </row>
        <row r="199">
          <cell r="I199">
            <v>1</v>
          </cell>
        </row>
        <row r="200">
          <cell r="H200">
            <v>0</v>
          </cell>
          <cell r="I200">
            <v>1</v>
          </cell>
        </row>
        <row r="207">
          <cell r="H207">
            <v>0</v>
          </cell>
          <cell r="I207">
            <v>1</v>
          </cell>
        </row>
        <row r="208">
          <cell r="I208">
            <v>1</v>
          </cell>
        </row>
        <row r="209">
          <cell r="H209">
            <v>0</v>
          </cell>
          <cell r="I209">
            <v>0</v>
          </cell>
        </row>
        <row r="210">
          <cell r="H210">
            <v>6</v>
          </cell>
          <cell r="I210">
            <v>2</v>
          </cell>
        </row>
        <row r="212">
          <cell r="H212">
            <v>1</v>
          </cell>
          <cell r="I212">
            <v>1</v>
          </cell>
        </row>
        <row r="213">
          <cell r="H213">
            <v>0</v>
          </cell>
          <cell r="I213">
            <v>1</v>
          </cell>
        </row>
        <row r="225">
          <cell r="H225">
            <v>1</v>
          </cell>
        </row>
        <row r="233">
          <cell r="H233">
            <v>1</v>
          </cell>
          <cell r="I233">
            <v>1</v>
          </cell>
        </row>
        <row r="234">
          <cell r="H234">
            <v>1</v>
          </cell>
          <cell r="I234">
            <v>0</v>
          </cell>
        </row>
        <row r="235">
          <cell r="H235">
            <v>0</v>
          </cell>
          <cell r="I235">
            <v>0</v>
          </cell>
        </row>
        <row r="237">
          <cell r="H237">
            <v>6</v>
          </cell>
          <cell r="I237">
            <v>2</v>
          </cell>
        </row>
        <row r="239">
          <cell r="H239">
            <v>2</v>
          </cell>
          <cell r="I239">
            <v>2</v>
          </cell>
        </row>
        <row r="241">
          <cell r="H241">
            <v>1</v>
          </cell>
          <cell r="I241">
            <v>0</v>
          </cell>
        </row>
        <row r="242">
          <cell r="H242">
            <v>0</v>
          </cell>
          <cell r="I242">
            <v>2</v>
          </cell>
        </row>
        <row r="243">
          <cell r="H243">
            <v>0</v>
          </cell>
          <cell r="I243">
            <v>0</v>
          </cell>
        </row>
        <row r="245">
          <cell r="H245">
            <v>4</v>
          </cell>
          <cell r="I245">
            <v>3</v>
          </cell>
        </row>
        <row r="246">
          <cell r="I246">
            <v>0</v>
          </cell>
        </row>
        <row r="253">
          <cell r="H253">
            <v>0</v>
          </cell>
          <cell r="I253">
            <v>0</v>
          </cell>
        </row>
        <row r="254">
          <cell r="H254">
            <v>0</v>
          </cell>
          <cell r="I254">
            <v>0</v>
          </cell>
        </row>
        <row r="261">
          <cell r="H261">
            <v>0</v>
          </cell>
        </row>
        <row r="262">
          <cell r="H262">
            <v>8</v>
          </cell>
          <cell r="I262">
            <v>1</v>
          </cell>
        </row>
        <row r="263">
          <cell r="H263">
            <v>0</v>
          </cell>
          <cell r="I263">
            <v>0</v>
          </cell>
        </row>
        <row r="264">
          <cell r="H264">
            <v>1</v>
          </cell>
          <cell r="I264">
            <v>0</v>
          </cell>
        </row>
        <row r="265">
          <cell r="H265">
            <v>1</v>
          </cell>
          <cell r="I265">
            <v>1</v>
          </cell>
        </row>
        <row r="266">
          <cell r="H266">
            <v>0</v>
          </cell>
          <cell r="I266">
            <v>1</v>
          </cell>
        </row>
        <row r="268">
          <cell r="H268">
            <v>1</v>
          </cell>
        </row>
        <row r="269">
          <cell r="I269">
            <v>0</v>
          </cell>
        </row>
        <row r="270">
          <cell r="H270">
            <v>0</v>
          </cell>
          <cell r="I270">
            <v>0</v>
          </cell>
        </row>
        <row r="271">
          <cell r="H271">
            <v>1</v>
          </cell>
          <cell r="I271">
            <v>0</v>
          </cell>
        </row>
        <row r="272">
          <cell r="H272">
            <v>0</v>
          </cell>
          <cell r="I272">
            <v>0</v>
          </cell>
        </row>
        <row r="273">
          <cell r="H273">
            <v>27</v>
          </cell>
          <cell r="I273">
            <v>11</v>
          </cell>
        </row>
        <row r="274">
          <cell r="H274">
            <v>0</v>
          </cell>
        </row>
        <row r="275">
          <cell r="H275">
            <v>12</v>
          </cell>
          <cell r="I275">
            <v>3</v>
          </cell>
        </row>
        <row r="276">
          <cell r="H276">
            <v>5</v>
          </cell>
          <cell r="I276">
            <v>4</v>
          </cell>
        </row>
        <row r="278">
          <cell r="I278">
            <v>0</v>
          </cell>
        </row>
        <row r="279">
          <cell r="H279">
            <v>0</v>
          </cell>
        </row>
        <row r="280">
          <cell r="I280">
            <v>0</v>
          </cell>
        </row>
        <row r="281">
          <cell r="H281">
            <v>1</v>
          </cell>
          <cell r="I281">
            <v>0</v>
          </cell>
        </row>
        <row r="283">
          <cell r="H283">
            <v>0</v>
          </cell>
          <cell r="I283">
            <v>0</v>
          </cell>
        </row>
        <row r="284">
          <cell r="I284">
            <v>0</v>
          </cell>
        </row>
        <row r="285">
          <cell r="H285">
            <v>2</v>
          </cell>
        </row>
        <row r="286">
          <cell r="H286">
            <v>0</v>
          </cell>
          <cell r="I286">
            <v>0</v>
          </cell>
        </row>
        <row r="287">
          <cell r="H287">
            <v>0</v>
          </cell>
          <cell r="I287">
            <v>0</v>
          </cell>
        </row>
        <row r="288">
          <cell r="H288">
            <v>0</v>
          </cell>
          <cell r="I288">
            <v>0</v>
          </cell>
        </row>
        <row r="289">
          <cell r="I289">
            <v>1</v>
          </cell>
        </row>
        <row r="290">
          <cell r="I290">
            <v>0</v>
          </cell>
        </row>
        <row r="291">
          <cell r="H291">
            <v>59</v>
          </cell>
          <cell r="I291">
            <v>22</v>
          </cell>
        </row>
        <row r="297">
          <cell r="H297">
            <v>0</v>
          </cell>
          <cell r="I297">
            <v>0</v>
          </cell>
        </row>
        <row r="298">
          <cell r="H298">
            <v>2</v>
          </cell>
          <cell r="I298">
            <v>5</v>
          </cell>
        </row>
        <row r="299">
          <cell r="H299">
            <v>0</v>
          </cell>
          <cell r="I299">
            <v>0</v>
          </cell>
        </row>
        <row r="300">
          <cell r="H300">
            <v>11</v>
          </cell>
          <cell r="I300">
            <v>3</v>
          </cell>
        </row>
        <row r="301">
          <cell r="H301">
            <v>4</v>
          </cell>
          <cell r="I301">
            <v>0</v>
          </cell>
        </row>
        <row r="302">
          <cell r="H302">
            <v>3</v>
          </cell>
          <cell r="I302">
            <v>1</v>
          </cell>
        </row>
        <row r="303">
          <cell r="H303">
            <v>1</v>
          </cell>
          <cell r="I303">
            <v>1</v>
          </cell>
        </row>
        <row r="304">
          <cell r="H304">
            <v>1</v>
          </cell>
          <cell r="I304">
            <v>1</v>
          </cell>
        </row>
        <row r="307">
          <cell r="I307">
            <v>1</v>
          </cell>
        </row>
        <row r="308">
          <cell r="H308">
            <v>3</v>
          </cell>
          <cell r="I308">
            <v>3</v>
          </cell>
        </row>
        <row r="310">
          <cell r="H310">
            <v>1</v>
          </cell>
        </row>
        <row r="311">
          <cell r="H311">
            <v>1</v>
          </cell>
          <cell r="I311">
            <v>2</v>
          </cell>
        </row>
        <row r="312">
          <cell r="H312">
            <v>2</v>
          </cell>
          <cell r="I312">
            <v>0</v>
          </cell>
        </row>
        <row r="320">
          <cell r="H320">
            <v>1</v>
          </cell>
          <cell r="I320">
            <v>2</v>
          </cell>
        </row>
        <row r="321">
          <cell r="H321">
            <v>4</v>
          </cell>
        </row>
        <row r="322">
          <cell r="H322">
            <v>0</v>
          </cell>
          <cell r="I322">
            <v>0</v>
          </cell>
        </row>
        <row r="323">
          <cell r="H323">
            <v>3</v>
          </cell>
          <cell r="I323">
            <v>0</v>
          </cell>
        </row>
        <row r="324">
          <cell r="H324">
            <v>0</v>
          </cell>
          <cell r="I324">
            <v>1</v>
          </cell>
        </row>
        <row r="326">
          <cell r="H326">
            <v>2</v>
          </cell>
          <cell r="I326">
            <v>1</v>
          </cell>
        </row>
        <row r="327">
          <cell r="I327">
            <v>4</v>
          </cell>
        </row>
        <row r="333">
          <cell r="H333">
            <v>0</v>
          </cell>
        </row>
        <row r="334">
          <cell r="H334">
            <v>1</v>
          </cell>
          <cell r="I334">
            <v>0</v>
          </cell>
        </row>
        <row r="335">
          <cell r="H335">
            <v>0</v>
          </cell>
          <cell r="I335">
            <v>0</v>
          </cell>
        </row>
        <row r="336">
          <cell r="H336">
            <v>3</v>
          </cell>
          <cell r="I336">
            <v>4</v>
          </cell>
        </row>
        <row r="337">
          <cell r="H337">
            <v>2</v>
          </cell>
          <cell r="I337">
            <v>1</v>
          </cell>
        </row>
        <row r="338">
          <cell r="H338">
            <v>0</v>
          </cell>
          <cell r="I338">
            <v>2</v>
          </cell>
        </row>
        <row r="339">
          <cell r="H339">
            <v>1</v>
          </cell>
          <cell r="I339">
            <v>1</v>
          </cell>
        </row>
        <row r="340">
          <cell r="H340">
            <v>0</v>
          </cell>
        </row>
        <row r="341">
          <cell r="H341">
            <v>0</v>
          </cell>
          <cell r="I341">
            <v>1</v>
          </cell>
        </row>
        <row r="342">
          <cell r="H342">
            <v>1</v>
          </cell>
          <cell r="I342">
            <v>0</v>
          </cell>
        </row>
        <row r="343">
          <cell r="H343">
            <v>1</v>
          </cell>
          <cell r="I343">
            <v>1</v>
          </cell>
        </row>
        <row r="344">
          <cell r="H344">
            <v>0</v>
          </cell>
          <cell r="I344">
            <v>0</v>
          </cell>
        </row>
        <row r="345">
          <cell r="H345">
            <v>9</v>
          </cell>
          <cell r="I345">
            <v>10</v>
          </cell>
        </row>
        <row r="351">
          <cell r="H351">
            <v>0</v>
          </cell>
        </row>
        <row r="352">
          <cell r="H352">
            <v>0</v>
          </cell>
          <cell r="I352">
            <v>0</v>
          </cell>
        </row>
        <row r="353">
          <cell r="I353">
            <v>0</v>
          </cell>
        </row>
        <row r="354">
          <cell r="H354">
            <v>407</v>
          </cell>
          <cell r="I354">
            <v>100</v>
          </cell>
        </row>
        <row r="355">
          <cell r="H355">
            <v>2</v>
          </cell>
          <cell r="I355">
            <v>3</v>
          </cell>
        </row>
        <row r="356">
          <cell r="H356">
            <v>3</v>
          </cell>
          <cell r="I356">
            <v>3</v>
          </cell>
        </row>
        <row r="357">
          <cell r="I357">
            <v>1</v>
          </cell>
        </row>
        <row r="358">
          <cell r="H358">
            <v>0</v>
          </cell>
          <cell r="I358">
            <v>1</v>
          </cell>
        </row>
        <row r="359">
          <cell r="I359">
            <v>0</v>
          </cell>
        </row>
        <row r="360">
          <cell r="I360">
            <v>0</v>
          </cell>
        </row>
        <row r="367">
          <cell r="H367">
            <v>1</v>
          </cell>
          <cell r="I367">
            <v>10</v>
          </cell>
        </row>
        <row r="368">
          <cell r="H368">
            <v>1</v>
          </cell>
          <cell r="I368">
            <v>3</v>
          </cell>
        </row>
        <row r="369">
          <cell r="H369">
            <v>0</v>
          </cell>
          <cell r="I369">
            <v>2</v>
          </cell>
        </row>
        <row r="370">
          <cell r="H370">
            <v>15</v>
          </cell>
          <cell r="I370">
            <v>6</v>
          </cell>
        </row>
        <row r="371">
          <cell r="H371">
            <v>15</v>
          </cell>
          <cell r="I371">
            <v>11</v>
          </cell>
        </row>
        <row r="372">
          <cell r="I372">
            <v>0</v>
          </cell>
        </row>
        <row r="373">
          <cell r="H373">
            <v>1</v>
          </cell>
          <cell r="I373">
            <v>0</v>
          </cell>
        </row>
        <row r="375">
          <cell r="H375">
            <v>0</v>
          </cell>
        </row>
        <row r="376">
          <cell r="H376">
            <v>2</v>
          </cell>
          <cell r="I376">
            <v>0</v>
          </cell>
        </row>
        <row r="383">
          <cell r="H383">
            <v>2</v>
          </cell>
          <cell r="I383">
            <v>2</v>
          </cell>
        </row>
        <row r="384">
          <cell r="H384">
            <v>6</v>
          </cell>
          <cell r="I384">
            <v>6</v>
          </cell>
        </row>
        <row r="385">
          <cell r="I385">
            <v>0</v>
          </cell>
        </row>
        <row r="386">
          <cell r="I386">
            <v>0</v>
          </cell>
        </row>
        <row r="393">
          <cell r="I393">
            <v>0</v>
          </cell>
        </row>
        <row r="395">
          <cell r="I395">
            <v>0</v>
          </cell>
        </row>
        <row r="398">
          <cell r="H398">
            <v>0</v>
          </cell>
          <cell r="I398">
            <v>0</v>
          </cell>
        </row>
        <row r="404">
          <cell r="I404">
            <v>1</v>
          </cell>
        </row>
        <row r="405">
          <cell r="H405">
            <v>2</v>
          </cell>
          <cell r="I405">
            <v>1</v>
          </cell>
        </row>
        <row r="406">
          <cell r="H406">
            <v>4</v>
          </cell>
          <cell r="I406">
            <v>1</v>
          </cell>
        </row>
        <row r="407">
          <cell r="H407">
            <v>1</v>
          </cell>
          <cell r="I407">
            <v>0</v>
          </cell>
        </row>
        <row r="408">
          <cell r="H408">
            <v>1</v>
          </cell>
          <cell r="I408">
            <v>9</v>
          </cell>
        </row>
        <row r="409">
          <cell r="H409">
            <v>1</v>
          </cell>
          <cell r="I409">
            <v>0</v>
          </cell>
        </row>
        <row r="410">
          <cell r="I410">
            <v>0</v>
          </cell>
        </row>
        <row r="411">
          <cell r="H411">
            <v>1</v>
          </cell>
        </row>
        <row r="412">
          <cell r="H412">
            <v>0</v>
          </cell>
          <cell r="I412">
            <v>0</v>
          </cell>
        </row>
        <row r="413">
          <cell r="H413">
            <v>0</v>
          </cell>
          <cell r="I413">
            <v>1</v>
          </cell>
        </row>
        <row r="414">
          <cell r="H414">
            <v>7</v>
          </cell>
          <cell r="I414">
            <v>17</v>
          </cell>
        </row>
        <row r="415">
          <cell r="H415">
            <v>15</v>
          </cell>
          <cell r="I415">
            <v>6</v>
          </cell>
        </row>
        <row r="422">
          <cell r="I422">
            <v>1</v>
          </cell>
        </row>
        <row r="423">
          <cell r="I423">
            <v>0</v>
          </cell>
        </row>
        <row r="424">
          <cell r="H424">
            <v>0</v>
          </cell>
        </row>
        <row r="431">
          <cell r="H431">
            <v>0</v>
          </cell>
          <cell r="I431">
            <v>1</v>
          </cell>
        </row>
        <row r="432">
          <cell r="H432">
            <v>4</v>
          </cell>
          <cell r="I432">
            <v>0</v>
          </cell>
        </row>
        <row r="433">
          <cell r="H433">
            <v>0</v>
          </cell>
          <cell r="I433">
            <v>1</v>
          </cell>
        </row>
        <row r="434">
          <cell r="H434">
            <v>0</v>
          </cell>
        </row>
        <row r="435">
          <cell r="H435">
            <v>4</v>
          </cell>
          <cell r="I435">
            <v>0</v>
          </cell>
        </row>
        <row r="436">
          <cell r="H436">
            <v>2</v>
          </cell>
        </row>
        <row r="437">
          <cell r="H437">
            <v>0</v>
          </cell>
          <cell r="I437">
            <v>2</v>
          </cell>
        </row>
        <row r="444">
          <cell r="H444">
            <v>0</v>
          </cell>
          <cell r="I444">
            <v>2</v>
          </cell>
        </row>
        <row r="454">
          <cell r="I454">
            <v>0</v>
          </cell>
        </row>
        <row r="461">
          <cell r="H461">
            <v>0</v>
          </cell>
          <cell r="I461">
            <v>3</v>
          </cell>
        </row>
        <row r="462">
          <cell r="H462">
            <v>0</v>
          </cell>
          <cell r="I462">
            <v>1</v>
          </cell>
        </row>
        <row r="463">
          <cell r="H463">
            <v>2</v>
          </cell>
          <cell r="I463">
            <v>16</v>
          </cell>
        </row>
        <row r="464">
          <cell r="H464">
            <v>4</v>
          </cell>
          <cell r="I464">
            <v>3</v>
          </cell>
        </row>
        <row r="465">
          <cell r="H465">
            <v>1</v>
          </cell>
          <cell r="I465">
            <v>9</v>
          </cell>
        </row>
        <row r="466">
          <cell r="H466">
            <v>4</v>
          </cell>
          <cell r="I466">
            <v>4</v>
          </cell>
        </row>
        <row r="468">
          <cell r="H468">
            <v>1</v>
          </cell>
          <cell r="I468">
            <v>8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4"/>
  <sheetViews>
    <sheetView tabSelected="1" topLeftCell="A145" workbookViewId="0">
      <selection activeCell="Q150" sqref="Q150"/>
    </sheetView>
  </sheetViews>
  <sheetFormatPr defaultRowHeight="18.75" x14ac:dyDescent="0.25"/>
  <cols>
    <col min="1" max="1" width="9.42578125" customWidth="1"/>
    <col min="2" max="2" width="25.5703125" customWidth="1"/>
    <col min="3" max="3" width="6.42578125" customWidth="1"/>
    <col min="4" max="4" width="5.42578125" customWidth="1"/>
    <col min="5" max="5" width="6" customWidth="1"/>
    <col min="6" max="6" width="7" customWidth="1"/>
    <col min="7" max="7" width="6.28515625" customWidth="1"/>
    <col min="8" max="8" width="6.140625" customWidth="1"/>
    <col min="9" max="9" width="6.42578125" customWidth="1"/>
    <col min="10" max="10" width="7.140625" customWidth="1"/>
    <col min="11" max="11" width="10.85546875" customWidth="1"/>
    <col min="12" max="12" width="9.140625" style="4"/>
    <col min="13" max="13" width="11.5703125" customWidth="1"/>
    <col min="20" max="16384" width="9.140625" style="17"/>
  </cols>
  <sheetData>
    <row r="1" spans="1:19" customFormat="1" ht="15.75" x14ac:dyDescent="0.2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"/>
      <c r="M1" s="2"/>
      <c r="N1" s="2"/>
      <c r="O1" s="2"/>
      <c r="P1" s="2"/>
      <c r="Q1" s="2"/>
      <c r="R1" s="2"/>
      <c r="S1" s="2"/>
    </row>
    <row r="2" spans="1:19" customFormat="1" ht="34.5" customHeight="1" x14ac:dyDescent="0.25">
      <c r="A2" s="110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"/>
      <c r="M2" s="2"/>
      <c r="N2" s="2"/>
      <c r="O2" s="2"/>
      <c r="P2" s="2"/>
      <c r="Q2" s="2"/>
      <c r="R2" s="2"/>
      <c r="S2" s="2"/>
    </row>
    <row r="3" spans="1:19" customFormat="1" ht="21" customHeight="1" x14ac:dyDescent="0.25">
      <c r="A3" s="110" t="s">
        <v>2</v>
      </c>
      <c r="B3" s="112"/>
      <c r="C3" s="112"/>
      <c r="D3" s="112"/>
      <c r="E3" s="112"/>
      <c r="F3" s="111"/>
      <c r="G3" s="111"/>
      <c r="H3" s="111"/>
      <c r="I3" s="111"/>
      <c r="J3" s="111"/>
      <c r="K3" s="111"/>
      <c r="L3" s="1"/>
      <c r="M3" s="2"/>
      <c r="N3" s="2"/>
      <c r="O3" s="2"/>
      <c r="P3" s="2"/>
      <c r="Q3" s="2"/>
      <c r="R3" s="2"/>
      <c r="S3" s="2"/>
    </row>
    <row r="4" spans="1:19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5"/>
    </row>
    <row r="5" spans="1:19" customFormat="1" x14ac:dyDescent="0.3">
      <c r="A5" s="113" t="s">
        <v>407</v>
      </c>
      <c r="B5" s="114"/>
      <c r="C5" s="114"/>
      <c r="D5" s="114"/>
      <c r="E5" s="114"/>
      <c r="F5" s="115"/>
      <c r="G5" s="115"/>
      <c r="H5" s="115"/>
      <c r="I5" s="115"/>
      <c r="J5" s="115"/>
      <c r="K5" s="115"/>
      <c r="L5" s="4"/>
      <c r="M5" s="6"/>
      <c r="N5" s="6"/>
      <c r="O5" s="6"/>
      <c r="P5" s="6"/>
      <c r="Q5" s="6"/>
      <c r="R5" s="6"/>
      <c r="S5" s="6"/>
    </row>
    <row r="6" spans="1:19" customFormat="1" ht="16.5" customHeight="1" x14ac:dyDescent="0.3">
      <c r="A6" s="7"/>
      <c r="B6" s="8">
        <f>C15</f>
        <v>2768</v>
      </c>
      <c r="C6" s="116" t="s">
        <v>3</v>
      </c>
      <c r="D6" s="117"/>
      <c r="E6" s="117"/>
      <c r="F6" s="117"/>
      <c r="G6" s="117"/>
      <c r="H6" s="117"/>
      <c r="I6" s="117"/>
      <c r="J6" s="117"/>
      <c r="K6" s="117"/>
      <c r="L6" s="9"/>
      <c r="M6" s="6"/>
      <c r="N6" s="6"/>
      <c r="O6" s="6"/>
      <c r="P6" s="6"/>
      <c r="Q6" s="6"/>
      <c r="R6" s="6"/>
      <c r="S6" s="6"/>
    </row>
    <row r="7" spans="1:19" customFormat="1" ht="12.75" customHeight="1" x14ac:dyDescent="0.25">
      <c r="A7" s="118" t="s">
        <v>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4"/>
    </row>
    <row r="8" spans="1:19" customFormat="1" ht="13.5" customHeight="1" x14ac:dyDescent="0.25">
      <c r="A8" s="122" t="s">
        <v>5</v>
      </c>
      <c r="B8" s="122" t="s">
        <v>6</v>
      </c>
      <c r="C8" s="124" t="s">
        <v>7</v>
      </c>
      <c r="D8" s="125"/>
      <c r="E8" s="125"/>
      <c r="F8" s="125"/>
      <c r="G8" s="125"/>
      <c r="H8" s="126" t="s">
        <v>8</v>
      </c>
      <c r="I8" s="127"/>
      <c r="J8" s="127"/>
      <c r="K8" s="128"/>
      <c r="L8" s="4"/>
    </row>
    <row r="9" spans="1:19" customFormat="1" ht="15" x14ac:dyDescent="0.25">
      <c r="A9" s="123"/>
      <c r="B9" s="123"/>
      <c r="C9" s="134" t="s">
        <v>9</v>
      </c>
      <c r="D9" s="135"/>
      <c r="E9" s="136"/>
      <c r="F9" s="132" t="s">
        <v>10</v>
      </c>
      <c r="G9" s="133"/>
      <c r="H9" s="129"/>
      <c r="I9" s="130"/>
      <c r="J9" s="130"/>
      <c r="K9" s="131"/>
      <c r="L9" s="4"/>
    </row>
    <row r="10" spans="1:19" customFormat="1" ht="15" x14ac:dyDescent="0.25">
      <c r="A10" s="10">
        <v>1</v>
      </c>
      <c r="B10" s="11" t="s">
        <v>402</v>
      </c>
      <c r="C10" s="137">
        <f>'[1]9 мес.'!C10:D10+'[1]4 квартал'!C10:D10</f>
        <v>1622</v>
      </c>
      <c r="D10" s="135"/>
      <c r="E10" s="136"/>
      <c r="F10" s="119">
        <v>864</v>
      </c>
      <c r="G10" s="120"/>
      <c r="H10" s="121">
        <f>(C10-F10)*100/F10</f>
        <v>87.731481481481481</v>
      </c>
      <c r="I10" s="121"/>
      <c r="J10" s="121"/>
      <c r="K10" s="121"/>
      <c r="L10" s="4"/>
    </row>
    <row r="11" spans="1:19" customFormat="1" ht="27.75" customHeight="1" x14ac:dyDescent="0.25">
      <c r="A11" s="10">
        <v>2</v>
      </c>
      <c r="B11" s="11" t="s">
        <v>401</v>
      </c>
      <c r="C11" s="137">
        <f>'[1]9 мес.'!C11:D11+'[1]4 квартал'!C11:D11</f>
        <v>1146</v>
      </c>
      <c r="D11" s="135"/>
      <c r="E11" s="136"/>
      <c r="F11" s="119">
        <v>1305</v>
      </c>
      <c r="G11" s="120"/>
      <c r="H11" s="121">
        <f>(C11-F11)*100/F11</f>
        <v>-12.183908045977011</v>
      </c>
      <c r="I11" s="121"/>
      <c r="J11" s="121"/>
      <c r="K11" s="121"/>
      <c r="L11" s="4"/>
    </row>
    <row r="12" spans="1:19" customFormat="1" ht="15" x14ac:dyDescent="0.25">
      <c r="A12" s="10"/>
      <c r="B12" s="11" t="s">
        <v>403</v>
      </c>
      <c r="C12" s="282">
        <f>'[1]9 мес.'!C12:D12+'[1]4 квартал'!C12:D12</f>
        <v>241</v>
      </c>
      <c r="D12" s="291"/>
      <c r="E12" s="153"/>
      <c r="F12" s="119">
        <v>217</v>
      </c>
      <c r="G12" s="120"/>
      <c r="H12" s="121">
        <f>(C12-F12)*100/F12</f>
        <v>11.059907834101383</v>
      </c>
      <c r="I12" s="121"/>
      <c r="J12" s="121"/>
      <c r="K12" s="121"/>
      <c r="L12" s="4"/>
    </row>
    <row r="13" spans="1:19" customFormat="1" ht="15" x14ac:dyDescent="0.25">
      <c r="A13" s="10"/>
      <c r="B13" s="11" t="s">
        <v>404</v>
      </c>
      <c r="C13" s="282">
        <f>'[1]9 мес.'!C13:D13+'[1]4 квартал'!C13:D13</f>
        <v>216</v>
      </c>
      <c r="D13" s="291"/>
      <c r="E13" s="153"/>
      <c r="F13" s="119">
        <v>183</v>
      </c>
      <c r="G13" s="120"/>
      <c r="H13" s="121">
        <f>(C13-F13)*100/F13</f>
        <v>18.032786885245901</v>
      </c>
      <c r="I13" s="121"/>
      <c r="J13" s="121"/>
      <c r="K13" s="121"/>
      <c r="L13" s="4"/>
    </row>
    <row r="14" spans="1:19" customFormat="1" ht="31.5" customHeight="1" x14ac:dyDescent="0.25">
      <c r="A14" s="10"/>
      <c r="B14" s="11" t="s">
        <v>405</v>
      </c>
      <c r="C14" s="282" t="s">
        <v>353</v>
      </c>
      <c r="D14" s="224"/>
      <c r="E14" s="153"/>
      <c r="F14" s="152" t="s">
        <v>354</v>
      </c>
      <c r="G14" s="153"/>
      <c r="H14" s="121">
        <v>-4.5</v>
      </c>
      <c r="I14" s="121"/>
      <c r="J14" s="121"/>
      <c r="K14" s="121"/>
      <c r="L14" s="4"/>
    </row>
    <row r="15" spans="1:19" customFormat="1" ht="21" customHeight="1" x14ac:dyDescent="0.25">
      <c r="A15" s="10"/>
      <c r="B15" s="12" t="s">
        <v>11</v>
      </c>
      <c r="C15" s="137">
        <f>'[1]9 мес.'!C14:D14+'[1]4 квартал'!C14:D14</f>
        <v>2768</v>
      </c>
      <c r="D15" s="135"/>
      <c r="E15" s="136"/>
      <c r="F15" s="119">
        <f>F10+F11</f>
        <v>2169</v>
      </c>
      <c r="G15" s="120"/>
      <c r="H15" s="121">
        <f>(C15-F15)*100/F15</f>
        <v>27.616413093591518</v>
      </c>
      <c r="I15" s="121"/>
      <c r="J15" s="121"/>
      <c r="K15" s="121"/>
      <c r="L15" s="4"/>
    </row>
    <row r="16" spans="1:19" customFormat="1" ht="25.5" customHeight="1" x14ac:dyDescent="0.25">
      <c r="A16" s="13"/>
      <c r="B16" s="14"/>
      <c r="C16" s="15"/>
      <c r="D16" s="92"/>
      <c r="E16" s="92"/>
      <c r="F16" s="15"/>
      <c r="G16" s="92"/>
      <c r="H16" s="16"/>
      <c r="I16" s="16"/>
      <c r="J16" s="16"/>
      <c r="K16" s="16"/>
      <c r="L16" s="4"/>
    </row>
    <row r="17" spans="1:12" customFormat="1" ht="15.75" x14ac:dyDescent="0.25">
      <c r="A17" s="289" t="s">
        <v>377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4"/>
    </row>
    <row r="18" spans="1:12" customFormat="1" ht="15" x14ac:dyDescent="0.25">
      <c r="A18" s="13"/>
      <c r="B18" s="14"/>
      <c r="C18" s="15"/>
      <c r="D18" s="92"/>
      <c r="E18" s="92"/>
      <c r="F18" s="15"/>
      <c r="G18" s="92"/>
      <c r="H18" s="16"/>
      <c r="I18" s="16"/>
      <c r="J18" s="279" t="s">
        <v>13</v>
      </c>
      <c r="K18" s="280"/>
      <c r="L18" s="4"/>
    </row>
    <row r="19" spans="1:12" customFormat="1" ht="25.5" x14ac:dyDescent="0.25">
      <c r="A19" s="105" t="s">
        <v>372</v>
      </c>
      <c r="B19" s="132" t="s">
        <v>375</v>
      </c>
      <c r="C19" s="284"/>
      <c r="D19" s="284"/>
      <c r="E19" s="284"/>
      <c r="F19" s="284"/>
      <c r="G19" s="285"/>
      <c r="H19" s="286" t="s">
        <v>374</v>
      </c>
      <c r="I19" s="287"/>
      <c r="J19" s="288"/>
      <c r="K19" s="106" t="s">
        <v>373</v>
      </c>
      <c r="L19" s="4"/>
    </row>
    <row r="20" spans="1:12" customFormat="1" ht="34.5" customHeight="1" x14ac:dyDescent="0.25">
      <c r="A20" s="70" t="s">
        <v>355</v>
      </c>
      <c r="B20" s="156" t="s">
        <v>356</v>
      </c>
      <c r="C20" s="157"/>
      <c r="D20" s="157"/>
      <c r="E20" s="157"/>
      <c r="F20" s="157"/>
      <c r="G20" s="157"/>
      <c r="H20" s="154" t="s">
        <v>369</v>
      </c>
      <c r="I20" s="154"/>
      <c r="J20" s="155"/>
      <c r="K20" s="70">
        <v>9</v>
      </c>
      <c r="L20" s="4"/>
    </row>
    <row r="21" spans="1:12" customFormat="1" ht="15.75" x14ac:dyDescent="0.25">
      <c r="A21" s="94">
        <v>44586</v>
      </c>
      <c r="B21" s="156" t="s">
        <v>357</v>
      </c>
      <c r="C21" s="157"/>
      <c r="D21" s="157"/>
      <c r="E21" s="157"/>
      <c r="F21" s="157"/>
      <c r="G21" s="157"/>
      <c r="H21" s="154" t="s">
        <v>370</v>
      </c>
      <c r="I21" s="154"/>
      <c r="J21" s="155"/>
      <c r="K21" s="70">
        <v>14</v>
      </c>
      <c r="L21" s="4"/>
    </row>
    <row r="22" spans="1:12" customFormat="1" ht="15.75" x14ac:dyDescent="0.25">
      <c r="A22" s="94">
        <v>44589</v>
      </c>
      <c r="B22" s="156" t="s">
        <v>358</v>
      </c>
      <c r="C22" s="157"/>
      <c r="D22" s="157"/>
      <c r="E22" s="157"/>
      <c r="F22" s="157"/>
      <c r="G22" s="157"/>
      <c r="H22" s="154" t="s">
        <v>370</v>
      </c>
      <c r="I22" s="154"/>
      <c r="J22" s="155"/>
      <c r="K22" s="70">
        <v>3</v>
      </c>
      <c r="L22" s="4"/>
    </row>
    <row r="23" spans="1:12" customFormat="1" ht="15.75" x14ac:dyDescent="0.25">
      <c r="A23" s="94">
        <v>44595</v>
      </c>
      <c r="B23" s="156" t="s">
        <v>43</v>
      </c>
      <c r="C23" s="157"/>
      <c r="D23" s="157"/>
      <c r="E23" s="157"/>
      <c r="F23" s="157"/>
      <c r="G23" s="157"/>
      <c r="H23" s="154" t="s">
        <v>370</v>
      </c>
      <c r="I23" s="154"/>
      <c r="J23" s="155"/>
      <c r="K23" s="70">
        <v>4</v>
      </c>
      <c r="L23" s="4"/>
    </row>
    <row r="24" spans="1:12" customFormat="1" ht="36" customHeight="1" x14ac:dyDescent="0.25">
      <c r="A24" s="94">
        <v>44644</v>
      </c>
      <c r="B24" s="156" t="s">
        <v>409</v>
      </c>
      <c r="C24" s="157"/>
      <c r="D24" s="157"/>
      <c r="E24" s="157"/>
      <c r="F24" s="157"/>
      <c r="G24" s="157"/>
      <c r="H24" s="154" t="s">
        <v>371</v>
      </c>
      <c r="I24" s="154"/>
      <c r="J24" s="155"/>
      <c r="K24" s="70">
        <v>29</v>
      </c>
      <c r="L24" s="4"/>
    </row>
    <row r="25" spans="1:12" customFormat="1" ht="15.75" x14ac:dyDescent="0.25">
      <c r="A25" s="94">
        <v>44671</v>
      </c>
      <c r="B25" s="156" t="s">
        <v>367</v>
      </c>
      <c r="C25" s="157"/>
      <c r="D25" s="157"/>
      <c r="E25" s="157"/>
      <c r="F25" s="157"/>
      <c r="G25" s="157"/>
      <c r="H25" s="154" t="s">
        <v>371</v>
      </c>
      <c r="I25" s="154"/>
      <c r="J25" s="155"/>
      <c r="K25" s="70">
        <v>11</v>
      </c>
      <c r="L25" s="4"/>
    </row>
    <row r="26" spans="1:12" customFormat="1" ht="15.75" x14ac:dyDescent="0.25">
      <c r="A26" s="94">
        <v>44672</v>
      </c>
      <c r="B26" s="156" t="s">
        <v>359</v>
      </c>
      <c r="C26" s="157"/>
      <c r="D26" s="157"/>
      <c r="E26" s="157"/>
      <c r="F26" s="157"/>
      <c r="G26" s="157"/>
      <c r="H26" s="154" t="s">
        <v>371</v>
      </c>
      <c r="I26" s="154"/>
      <c r="J26" s="155"/>
      <c r="K26" s="70">
        <v>7</v>
      </c>
      <c r="L26" s="4"/>
    </row>
    <row r="27" spans="1:12" customFormat="1" ht="15.75" x14ac:dyDescent="0.25">
      <c r="A27" s="94">
        <v>44673</v>
      </c>
      <c r="B27" s="156" t="s">
        <v>360</v>
      </c>
      <c r="C27" s="157"/>
      <c r="D27" s="157"/>
      <c r="E27" s="157"/>
      <c r="F27" s="157"/>
      <c r="G27" s="157"/>
      <c r="H27" s="154" t="s">
        <v>371</v>
      </c>
      <c r="I27" s="154"/>
      <c r="J27" s="155"/>
      <c r="K27" s="70">
        <v>9</v>
      </c>
      <c r="L27" s="4"/>
    </row>
    <row r="28" spans="1:12" customFormat="1" ht="15.75" x14ac:dyDescent="0.25">
      <c r="A28" s="94">
        <v>44676</v>
      </c>
      <c r="B28" s="156" t="s">
        <v>361</v>
      </c>
      <c r="C28" s="157"/>
      <c r="D28" s="157"/>
      <c r="E28" s="157"/>
      <c r="F28" s="157"/>
      <c r="G28" s="157"/>
      <c r="H28" s="154" t="s">
        <v>371</v>
      </c>
      <c r="I28" s="154"/>
      <c r="J28" s="155"/>
      <c r="K28" s="70">
        <v>2</v>
      </c>
      <c r="L28" s="4"/>
    </row>
    <row r="29" spans="1:12" customFormat="1" ht="15.75" x14ac:dyDescent="0.25">
      <c r="A29" s="94">
        <v>44700</v>
      </c>
      <c r="B29" s="156" t="s">
        <v>362</v>
      </c>
      <c r="C29" s="157"/>
      <c r="D29" s="157"/>
      <c r="E29" s="157"/>
      <c r="F29" s="157"/>
      <c r="G29" s="157"/>
      <c r="H29" s="154" t="s">
        <v>371</v>
      </c>
      <c r="I29" s="154"/>
      <c r="J29" s="155"/>
      <c r="K29" s="70">
        <v>1</v>
      </c>
      <c r="L29" s="4"/>
    </row>
    <row r="30" spans="1:12" customFormat="1" ht="15.75" x14ac:dyDescent="0.25">
      <c r="A30" s="94">
        <v>44701</v>
      </c>
      <c r="B30" s="156" t="s">
        <v>363</v>
      </c>
      <c r="C30" s="157"/>
      <c r="D30" s="157"/>
      <c r="E30" s="157"/>
      <c r="F30" s="157"/>
      <c r="G30" s="157"/>
      <c r="H30" s="154" t="s">
        <v>370</v>
      </c>
      <c r="I30" s="154"/>
      <c r="J30" s="155"/>
      <c r="K30" s="70">
        <v>5</v>
      </c>
      <c r="L30" s="4"/>
    </row>
    <row r="31" spans="1:12" customFormat="1" ht="15.75" x14ac:dyDescent="0.25">
      <c r="A31" s="94">
        <v>44720</v>
      </c>
      <c r="B31" s="290" t="s">
        <v>368</v>
      </c>
      <c r="C31" s="157"/>
      <c r="D31" s="157"/>
      <c r="E31" s="157"/>
      <c r="F31" s="157"/>
      <c r="G31" s="157"/>
      <c r="H31" s="154" t="s">
        <v>370</v>
      </c>
      <c r="I31" s="154"/>
      <c r="J31" s="155"/>
      <c r="K31" s="70">
        <v>1</v>
      </c>
      <c r="L31" s="4"/>
    </row>
    <row r="32" spans="1:12" customFormat="1" ht="15.75" x14ac:dyDescent="0.25">
      <c r="A32" s="94">
        <v>44769</v>
      </c>
      <c r="B32" s="156" t="s">
        <v>364</v>
      </c>
      <c r="C32" s="157"/>
      <c r="D32" s="157"/>
      <c r="E32" s="157"/>
      <c r="F32" s="157"/>
      <c r="G32" s="157"/>
      <c r="H32" s="154" t="s">
        <v>370</v>
      </c>
      <c r="I32" s="154"/>
      <c r="J32" s="155"/>
      <c r="K32" s="70">
        <v>1</v>
      </c>
      <c r="L32" s="4"/>
    </row>
    <row r="33" spans="1:12" customFormat="1" ht="15.75" x14ac:dyDescent="0.25">
      <c r="A33" s="94">
        <v>44770</v>
      </c>
      <c r="B33" s="156" t="s">
        <v>365</v>
      </c>
      <c r="C33" s="157"/>
      <c r="D33" s="157"/>
      <c r="E33" s="157"/>
      <c r="F33" s="157"/>
      <c r="G33" s="157"/>
      <c r="H33" s="154" t="s">
        <v>370</v>
      </c>
      <c r="I33" s="154"/>
      <c r="J33" s="155"/>
      <c r="K33" s="70">
        <v>1</v>
      </c>
      <c r="L33" s="4"/>
    </row>
    <row r="34" spans="1:12" customFormat="1" ht="32.25" customHeight="1" x14ac:dyDescent="0.25">
      <c r="A34" s="94">
        <v>44816</v>
      </c>
      <c r="B34" s="156" t="s">
        <v>366</v>
      </c>
      <c r="C34" s="157"/>
      <c r="D34" s="157"/>
      <c r="E34" s="157"/>
      <c r="F34" s="157"/>
      <c r="G34" s="157"/>
      <c r="H34" s="154" t="s">
        <v>371</v>
      </c>
      <c r="I34" s="154"/>
      <c r="J34" s="155"/>
      <c r="K34" s="70">
        <v>6</v>
      </c>
      <c r="L34" s="4"/>
    </row>
    <row r="35" spans="1:12" customFormat="1" ht="34.5" customHeight="1" x14ac:dyDescent="0.25">
      <c r="A35" s="97" t="s">
        <v>11</v>
      </c>
      <c r="B35" s="270" t="s">
        <v>376</v>
      </c>
      <c r="C35" s="271"/>
      <c r="D35" s="271"/>
      <c r="E35" s="271"/>
      <c r="F35" s="271"/>
      <c r="G35" s="272"/>
      <c r="H35" s="273"/>
      <c r="I35" s="224"/>
      <c r="J35" s="153"/>
      <c r="K35" s="98">
        <v>103</v>
      </c>
      <c r="L35" s="4"/>
    </row>
    <row r="36" spans="1:12" customFormat="1" ht="27.75" customHeight="1" x14ac:dyDescent="0.25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4"/>
    </row>
    <row r="37" spans="1:12" customFormat="1" ht="33" customHeight="1" x14ac:dyDescent="0.25">
      <c r="A37" s="289" t="s">
        <v>385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4"/>
    </row>
    <row r="38" spans="1:12" customFormat="1" ht="15.75" customHeight="1" x14ac:dyDescent="0.25">
      <c r="A38" s="99"/>
      <c r="B38" s="87"/>
      <c r="C38" s="87"/>
      <c r="D38" s="87"/>
      <c r="E38" s="87"/>
      <c r="F38" s="87"/>
      <c r="G38" s="87"/>
      <c r="H38" s="87"/>
      <c r="I38" s="87"/>
      <c r="J38" s="279" t="s">
        <v>33</v>
      </c>
      <c r="K38" s="280"/>
      <c r="L38" s="4"/>
    </row>
    <row r="39" spans="1:12" customFormat="1" ht="25.5" x14ac:dyDescent="0.25">
      <c r="A39" s="105" t="s">
        <v>372</v>
      </c>
      <c r="B39" s="124" t="s">
        <v>375</v>
      </c>
      <c r="C39" s="281"/>
      <c r="D39" s="281"/>
      <c r="E39" s="281"/>
      <c r="F39" s="281"/>
      <c r="G39" s="281"/>
      <c r="H39" s="281"/>
      <c r="I39" s="281"/>
      <c r="J39" s="281"/>
      <c r="K39" s="106" t="s">
        <v>373</v>
      </c>
      <c r="L39" s="4"/>
    </row>
    <row r="40" spans="1:12" customFormat="1" ht="15.75" x14ac:dyDescent="0.25">
      <c r="A40" s="94">
        <v>44651</v>
      </c>
      <c r="B40" s="156" t="s">
        <v>386</v>
      </c>
      <c r="C40" s="157"/>
      <c r="D40" s="157"/>
      <c r="E40" s="157"/>
      <c r="F40" s="157"/>
      <c r="G40" s="157"/>
      <c r="H40" s="157"/>
      <c r="I40" s="157"/>
      <c r="J40" s="157"/>
      <c r="K40" s="70">
        <v>8</v>
      </c>
      <c r="L40" s="4"/>
    </row>
    <row r="41" spans="1:12" customFormat="1" ht="15.75" x14ac:dyDescent="0.25">
      <c r="A41" s="94">
        <v>44652</v>
      </c>
      <c r="B41" s="156" t="s">
        <v>388</v>
      </c>
      <c r="C41" s="157"/>
      <c r="D41" s="157"/>
      <c r="E41" s="157"/>
      <c r="F41" s="157"/>
      <c r="G41" s="157"/>
      <c r="H41" s="157"/>
      <c r="I41" s="157"/>
      <c r="J41" s="157"/>
      <c r="K41" s="70">
        <v>11</v>
      </c>
      <c r="L41" s="4"/>
    </row>
    <row r="42" spans="1:12" customFormat="1" ht="15.75" x14ac:dyDescent="0.25">
      <c r="A42" s="94">
        <v>44677</v>
      </c>
      <c r="B42" s="156" t="s">
        <v>384</v>
      </c>
      <c r="C42" s="283"/>
      <c r="D42" s="283"/>
      <c r="E42" s="283"/>
      <c r="F42" s="283"/>
      <c r="G42" s="283"/>
      <c r="H42" s="157"/>
      <c r="I42" s="157"/>
      <c r="J42" s="157"/>
      <c r="K42" s="70">
        <v>7</v>
      </c>
      <c r="L42" s="4"/>
    </row>
    <row r="43" spans="1:12" customFormat="1" ht="15.75" x14ac:dyDescent="0.25">
      <c r="A43" s="94">
        <v>44679</v>
      </c>
      <c r="B43" s="156" t="s">
        <v>361</v>
      </c>
      <c r="C43" s="157"/>
      <c r="D43" s="157"/>
      <c r="E43" s="157"/>
      <c r="F43" s="157"/>
      <c r="G43" s="157"/>
      <c r="H43" s="157"/>
      <c r="I43" s="157"/>
      <c r="J43" s="157"/>
      <c r="K43" s="70">
        <v>2</v>
      </c>
      <c r="L43" s="4"/>
    </row>
    <row r="44" spans="1:12" customFormat="1" ht="15.75" x14ac:dyDescent="0.25">
      <c r="A44" s="94">
        <v>44693</v>
      </c>
      <c r="B44" s="156" t="s">
        <v>378</v>
      </c>
      <c r="C44" s="157"/>
      <c r="D44" s="157"/>
      <c r="E44" s="157"/>
      <c r="F44" s="157"/>
      <c r="G44" s="157"/>
      <c r="H44" s="157"/>
      <c r="I44" s="157"/>
      <c r="J44" s="157"/>
      <c r="K44" s="70">
        <v>4</v>
      </c>
      <c r="L44" s="4"/>
    </row>
    <row r="45" spans="1:12" customFormat="1" ht="15.75" x14ac:dyDescent="0.25">
      <c r="A45" s="94">
        <v>44694</v>
      </c>
      <c r="B45" s="278" t="s">
        <v>379</v>
      </c>
      <c r="C45" s="229"/>
      <c r="D45" s="229"/>
      <c r="E45" s="229"/>
      <c r="F45" s="229"/>
      <c r="G45" s="229"/>
      <c r="H45" s="224"/>
      <c r="I45" s="224"/>
      <c r="J45" s="153"/>
      <c r="K45" s="70">
        <v>6</v>
      </c>
      <c r="L45" s="4"/>
    </row>
    <row r="46" spans="1:12" customFormat="1" ht="15.75" x14ac:dyDescent="0.25">
      <c r="A46" s="94">
        <v>44704</v>
      </c>
      <c r="B46" s="156" t="s">
        <v>379</v>
      </c>
      <c r="C46" s="157"/>
      <c r="D46" s="157"/>
      <c r="E46" s="157"/>
      <c r="F46" s="157"/>
      <c r="G46" s="157"/>
      <c r="H46" s="157"/>
      <c r="I46" s="157"/>
      <c r="J46" s="157"/>
      <c r="K46" s="70">
        <v>19</v>
      </c>
      <c r="L46" s="4"/>
    </row>
    <row r="47" spans="1:12" customFormat="1" ht="15.75" x14ac:dyDescent="0.25">
      <c r="A47" s="94">
        <v>44704</v>
      </c>
      <c r="B47" s="156" t="s">
        <v>378</v>
      </c>
      <c r="C47" s="157"/>
      <c r="D47" s="157"/>
      <c r="E47" s="157"/>
      <c r="F47" s="157"/>
      <c r="G47" s="157"/>
      <c r="H47" s="157"/>
      <c r="I47" s="157"/>
      <c r="J47" s="157"/>
      <c r="K47" s="70">
        <v>2</v>
      </c>
      <c r="L47" s="4"/>
    </row>
    <row r="48" spans="1:12" customFormat="1" ht="15.75" x14ac:dyDescent="0.25">
      <c r="A48" s="94">
        <v>44705</v>
      </c>
      <c r="B48" s="156" t="s">
        <v>380</v>
      </c>
      <c r="C48" s="157"/>
      <c r="D48" s="157"/>
      <c r="E48" s="157"/>
      <c r="F48" s="157"/>
      <c r="G48" s="157"/>
      <c r="H48" s="157"/>
      <c r="I48" s="157"/>
      <c r="J48" s="157"/>
      <c r="K48" s="70">
        <v>4</v>
      </c>
      <c r="L48" s="4"/>
    </row>
    <row r="49" spans="1:19" customFormat="1" ht="15.75" x14ac:dyDescent="0.25">
      <c r="A49" s="94">
        <v>44782</v>
      </c>
      <c r="B49" s="156" t="s">
        <v>379</v>
      </c>
      <c r="C49" s="157"/>
      <c r="D49" s="157"/>
      <c r="E49" s="157"/>
      <c r="F49" s="157"/>
      <c r="G49" s="157"/>
      <c r="H49" s="157"/>
      <c r="I49" s="157"/>
      <c r="J49" s="157"/>
      <c r="K49" s="70">
        <v>3</v>
      </c>
      <c r="L49" s="4"/>
    </row>
    <row r="50" spans="1:19" customFormat="1" ht="15.75" x14ac:dyDescent="0.25">
      <c r="A50" s="94">
        <v>44783</v>
      </c>
      <c r="B50" s="156" t="s">
        <v>381</v>
      </c>
      <c r="C50" s="157"/>
      <c r="D50" s="157"/>
      <c r="E50" s="157"/>
      <c r="F50" s="157"/>
      <c r="G50" s="157"/>
      <c r="H50" s="157"/>
      <c r="I50" s="157"/>
      <c r="J50" s="157"/>
      <c r="K50" s="70">
        <v>28</v>
      </c>
      <c r="L50" s="4"/>
    </row>
    <row r="51" spans="1:19" customFormat="1" ht="20.25" customHeight="1" x14ac:dyDescent="0.25">
      <c r="A51" s="94">
        <v>44784</v>
      </c>
      <c r="B51" s="156" t="s">
        <v>382</v>
      </c>
      <c r="C51" s="157"/>
      <c r="D51" s="157"/>
      <c r="E51" s="157"/>
      <c r="F51" s="157"/>
      <c r="G51" s="157"/>
      <c r="H51" s="157"/>
      <c r="I51" s="157"/>
      <c r="J51" s="157"/>
      <c r="K51" s="70">
        <v>4</v>
      </c>
      <c r="L51" s="4"/>
    </row>
    <row r="52" spans="1:19" customFormat="1" ht="16.5" customHeight="1" x14ac:dyDescent="0.25">
      <c r="A52" s="94">
        <v>44784</v>
      </c>
      <c r="B52" s="156" t="s">
        <v>389</v>
      </c>
      <c r="C52" s="157"/>
      <c r="D52" s="157"/>
      <c r="E52" s="157"/>
      <c r="F52" s="157"/>
      <c r="G52" s="157"/>
      <c r="H52" s="157"/>
      <c r="I52" s="157"/>
      <c r="J52" s="157"/>
      <c r="K52" s="70">
        <v>1</v>
      </c>
      <c r="L52" s="4"/>
    </row>
    <row r="53" spans="1:19" customFormat="1" ht="48.75" customHeight="1" x14ac:dyDescent="0.25">
      <c r="A53" s="94">
        <v>44832</v>
      </c>
      <c r="B53" s="156" t="s">
        <v>390</v>
      </c>
      <c r="C53" s="157"/>
      <c r="D53" s="157"/>
      <c r="E53" s="157"/>
      <c r="F53" s="157"/>
      <c r="G53" s="157"/>
      <c r="H53" s="157"/>
      <c r="I53" s="157"/>
      <c r="J53" s="157"/>
      <c r="K53" s="70">
        <v>12</v>
      </c>
      <c r="L53" s="4"/>
    </row>
    <row r="54" spans="1:19" customFormat="1" ht="45.75" customHeight="1" x14ac:dyDescent="0.25">
      <c r="A54" s="94">
        <v>44834</v>
      </c>
      <c r="B54" s="156" t="s">
        <v>391</v>
      </c>
      <c r="C54" s="157"/>
      <c r="D54" s="157"/>
      <c r="E54" s="157"/>
      <c r="F54" s="157"/>
      <c r="G54" s="157"/>
      <c r="H54" s="157"/>
      <c r="I54" s="157"/>
      <c r="J54" s="157"/>
      <c r="K54" s="70">
        <v>5</v>
      </c>
      <c r="L54" s="4"/>
    </row>
    <row r="55" spans="1:19" customFormat="1" ht="22.5" customHeight="1" x14ac:dyDescent="0.25">
      <c r="A55" s="94">
        <v>44845</v>
      </c>
      <c r="B55" s="156" t="s">
        <v>392</v>
      </c>
      <c r="C55" s="157"/>
      <c r="D55" s="157"/>
      <c r="E55" s="157"/>
      <c r="F55" s="157"/>
      <c r="G55" s="157"/>
      <c r="H55" s="157"/>
      <c r="I55" s="157"/>
      <c r="J55" s="157"/>
      <c r="K55" s="70">
        <v>4</v>
      </c>
      <c r="L55" s="4"/>
    </row>
    <row r="56" spans="1:19" customFormat="1" ht="15.75" x14ac:dyDescent="0.25">
      <c r="A56" s="94">
        <v>44882</v>
      </c>
      <c r="B56" s="156" t="s">
        <v>383</v>
      </c>
      <c r="C56" s="157"/>
      <c r="D56" s="157"/>
      <c r="E56" s="157"/>
      <c r="F56" s="157"/>
      <c r="G56" s="157"/>
      <c r="H56" s="157"/>
      <c r="I56" s="157"/>
      <c r="J56" s="157"/>
      <c r="K56" s="70">
        <v>2</v>
      </c>
      <c r="L56" s="4"/>
    </row>
    <row r="57" spans="1:19" customFormat="1" ht="15.75" x14ac:dyDescent="0.25">
      <c r="A57" s="94">
        <v>44883</v>
      </c>
      <c r="B57" s="156" t="s">
        <v>388</v>
      </c>
      <c r="C57" s="157"/>
      <c r="D57" s="157"/>
      <c r="E57" s="157"/>
      <c r="F57" s="157"/>
      <c r="G57" s="157"/>
      <c r="H57" s="157"/>
      <c r="I57" s="157"/>
      <c r="J57" s="157"/>
      <c r="K57" s="70">
        <v>9</v>
      </c>
      <c r="L57" s="4"/>
    </row>
    <row r="58" spans="1:19" customFormat="1" ht="51" customHeight="1" x14ac:dyDescent="0.25">
      <c r="A58" s="94">
        <v>44903</v>
      </c>
      <c r="B58" s="156" t="s">
        <v>390</v>
      </c>
      <c r="C58" s="157"/>
      <c r="D58" s="157"/>
      <c r="E58" s="157"/>
      <c r="F58" s="157"/>
      <c r="G58" s="157"/>
      <c r="H58" s="157"/>
      <c r="I58" s="157"/>
      <c r="J58" s="157"/>
      <c r="K58" s="70">
        <v>4</v>
      </c>
      <c r="L58" s="4"/>
    </row>
    <row r="59" spans="1:19" customFormat="1" ht="37.5" customHeight="1" x14ac:dyDescent="0.25">
      <c r="A59" s="10" t="s">
        <v>11</v>
      </c>
      <c r="B59" s="274" t="s">
        <v>387</v>
      </c>
      <c r="C59" s="275"/>
      <c r="D59" s="275"/>
      <c r="E59" s="275"/>
      <c r="F59" s="275"/>
      <c r="G59" s="275"/>
      <c r="H59" s="275"/>
      <c r="I59" s="275"/>
      <c r="J59" s="276"/>
      <c r="K59" s="19">
        <v>135</v>
      </c>
      <c r="L59" s="4"/>
    </row>
    <row r="60" spans="1:19" customFormat="1" ht="12.75" customHeight="1" x14ac:dyDescent="0.25">
      <c r="A60" s="13"/>
      <c r="C60" s="95"/>
      <c r="D60" s="95"/>
      <c r="E60" s="95"/>
      <c r="F60" s="95"/>
      <c r="G60" s="95"/>
      <c r="H60" s="62"/>
      <c r="I60" s="62"/>
      <c r="J60" s="62"/>
      <c r="K60" s="96"/>
      <c r="L60" s="4"/>
    </row>
    <row r="61" spans="1:19" customFormat="1" ht="35.25" customHeight="1" x14ac:dyDescent="0.25">
      <c r="A61" s="148" t="s">
        <v>406</v>
      </c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4"/>
    </row>
    <row r="62" spans="1:19" customFormat="1" ht="34.5" customHeight="1" x14ac:dyDescent="0.25">
      <c r="A62" s="148" t="s">
        <v>408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"/>
      <c r="M62" s="2"/>
      <c r="N62" s="2"/>
      <c r="O62" s="2"/>
      <c r="P62" s="2"/>
      <c r="Q62" s="2"/>
      <c r="R62" s="2"/>
      <c r="S62" s="2"/>
    </row>
    <row r="63" spans="1:19" customFormat="1" ht="36" customHeight="1" x14ac:dyDescent="0.25">
      <c r="A63" s="150" t="s">
        <v>12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51"/>
      <c r="L63" s="1"/>
      <c r="M63" s="18"/>
      <c r="N63" s="18"/>
      <c r="O63" s="18"/>
      <c r="P63" s="18"/>
      <c r="Q63" s="18"/>
      <c r="R63" s="18"/>
      <c r="S63" s="18"/>
    </row>
    <row r="64" spans="1:19" customFormat="1" ht="12.75" customHeight="1" x14ac:dyDescent="0.25">
      <c r="A64" s="118" t="s">
        <v>60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4"/>
    </row>
    <row r="65" spans="1:19" customFormat="1" ht="15" customHeight="1" x14ac:dyDescent="0.25">
      <c r="A65" s="122" t="s">
        <v>5</v>
      </c>
      <c r="B65" s="139" t="s">
        <v>14</v>
      </c>
      <c r="C65" s="140"/>
      <c r="D65" s="132" t="s">
        <v>15</v>
      </c>
      <c r="E65" s="145"/>
      <c r="F65" s="294"/>
      <c r="G65" s="295"/>
      <c r="H65" s="295"/>
      <c r="I65" s="296"/>
      <c r="J65" s="143" t="s">
        <v>16</v>
      </c>
      <c r="K65" s="125"/>
      <c r="L65" s="4"/>
    </row>
    <row r="66" spans="1:19" customFormat="1" ht="15" customHeight="1" x14ac:dyDescent="0.25">
      <c r="A66" s="138"/>
      <c r="B66" s="141"/>
      <c r="C66" s="142"/>
      <c r="D66" s="132" t="s">
        <v>17</v>
      </c>
      <c r="E66" s="145"/>
      <c r="F66" s="146"/>
      <c r="G66" s="132" t="s">
        <v>18</v>
      </c>
      <c r="H66" s="295"/>
      <c r="I66" s="296"/>
      <c r="J66" s="144"/>
      <c r="K66" s="125"/>
      <c r="L66" s="4"/>
    </row>
    <row r="67" spans="1:19" customFormat="1" ht="15.75" x14ac:dyDescent="0.25">
      <c r="A67" s="19">
        <v>1</v>
      </c>
      <c r="B67" s="158" t="s">
        <v>19</v>
      </c>
      <c r="C67" s="164"/>
      <c r="D67" s="160">
        <f>'[1]9 мес.'!D25:E25+'[1]4 квартал'!D25:E25</f>
        <v>362</v>
      </c>
      <c r="E67" s="161"/>
      <c r="F67" s="162"/>
      <c r="G67" s="160">
        <v>113</v>
      </c>
      <c r="H67" s="297"/>
      <c r="I67" s="296"/>
      <c r="J67" s="163">
        <f>(D67+G67)*100/2768</f>
        <v>17.160404624277458</v>
      </c>
      <c r="K67" s="163"/>
      <c r="L67" s="4"/>
    </row>
    <row r="68" spans="1:19" customFormat="1" ht="15.75" x14ac:dyDescent="0.25">
      <c r="A68" s="19">
        <v>2</v>
      </c>
      <c r="B68" s="158" t="s">
        <v>20</v>
      </c>
      <c r="C68" s="159"/>
      <c r="D68" s="160">
        <f>'[1]9 мес.'!D26:E26+'[1]4 квартал'!D26:E26</f>
        <v>75</v>
      </c>
      <c r="E68" s="161"/>
      <c r="F68" s="162"/>
      <c r="G68" s="160">
        <v>48</v>
      </c>
      <c r="H68" s="297"/>
      <c r="I68" s="296"/>
      <c r="J68" s="163">
        <f t="shared" ref="J68:J78" si="0">(D68+G68)*100/2768</f>
        <v>4.4436416184971099</v>
      </c>
      <c r="K68" s="163"/>
      <c r="L68" s="4"/>
    </row>
    <row r="69" spans="1:19" customFormat="1" ht="16.5" customHeight="1" x14ac:dyDescent="0.25">
      <c r="A69" s="19">
        <v>3</v>
      </c>
      <c r="B69" s="158" t="s">
        <v>21</v>
      </c>
      <c r="C69" s="159"/>
      <c r="D69" s="160">
        <f>'[1]9 мес.'!D27:E27+'[1]4 квартал'!D27:E27</f>
        <v>301</v>
      </c>
      <c r="E69" s="161"/>
      <c r="F69" s="162"/>
      <c r="G69" s="160">
        <v>88</v>
      </c>
      <c r="H69" s="297"/>
      <c r="I69" s="296"/>
      <c r="J69" s="163">
        <f t="shared" si="0"/>
        <v>14.053468208092486</v>
      </c>
      <c r="K69" s="163"/>
      <c r="L69" s="4"/>
    </row>
    <row r="70" spans="1:19" customFormat="1" ht="15.75" x14ac:dyDescent="0.25">
      <c r="A70" s="19">
        <v>4</v>
      </c>
      <c r="B70" s="158" t="s">
        <v>22</v>
      </c>
      <c r="C70" s="159"/>
      <c r="D70" s="160">
        <f>'[1]9 мес.'!D28:E28+'[1]4 квартал'!D28:E28</f>
        <v>44</v>
      </c>
      <c r="E70" s="161"/>
      <c r="F70" s="162"/>
      <c r="G70" s="160">
        <v>8</v>
      </c>
      <c r="H70" s="297"/>
      <c r="I70" s="296"/>
      <c r="J70" s="163">
        <f t="shared" si="0"/>
        <v>1.8786127167630058</v>
      </c>
      <c r="K70" s="163"/>
      <c r="L70" s="4"/>
    </row>
    <row r="71" spans="1:19" customFormat="1" ht="15.75" x14ac:dyDescent="0.25">
      <c r="A71" s="19">
        <v>5</v>
      </c>
      <c r="B71" s="158" t="s">
        <v>23</v>
      </c>
      <c r="C71" s="159"/>
      <c r="D71" s="160">
        <f>'[1]9 мес.'!D29:E29+'[1]4 квартал'!D29:E29</f>
        <v>16</v>
      </c>
      <c r="E71" s="161"/>
      <c r="F71" s="162"/>
      <c r="G71" s="160">
        <v>8</v>
      </c>
      <c r="H71" s="297"/>
      <c r="I71" s="296"/>
      <c r="J71" s="163">
        <f t="shared" si="0"/>
        <v>0.86705202312138729</v>
      </c>
      <c r="K71" s="163"/>
      <c r="L71" s="4"/>
    </row>
    <row r="72" spans="1:19" customFormat="1" ht="15.75" x14ac:dyDescent="0.25">
      <c r="A72" s="19">
        <v>6</v>
      </c>
      <c r="B72" s="158" t="s">
        <v>24</v>
      </c>
      <c r="C72" s="159"/>
      <c r="D72" s="160">
        <f>'[1]9 мес.'!D30:E30+'[1]4 квартал'!D30:E30</f>
        <v>42</v>
      </c>
      <c r="E72" s="161"/>
      <c r="F72" s="162"/>
      <c r="G72" s="160">
        <v>32</v>
      </c>
      <c r="H72" s="297"/>
      <c r="I72" s="296"/>
      <c r="J72" s="163">
        <f t="shared" si="0"/>
        <v>2.6734104046242773</v>
      </c>
      <c r="K72" s="163"/>
      <c r="L72" s="4"/>
    </row>
    <row r="73" spans="1:19" customFormat="1" ht="15.75" x14ac:dyDescent="0.25">
      <c r="A73" s="19">
        <v>7</v>
      </c>
      <c r="B73" s="158" t="s">
        <v>25</v>
      </c>
      <c r="C73" s="164"/>
      <c r="D73" s="160">
        <f>'[1]9 мес.'!D31:E31+'[1]4 квартал'!D31:E31</f>
        <v>8</v>
      </c>
      <c r="E73" s="161"/>
      <c r="F73" s="162"/>
      <c r="G73" s="160">
        <v>1</v>
      </c>
      <c r="H73" s="297"/>
      <c r="I73" s="296"/>
      <c r="J73" s="163">
        <f t="shared" si="0"/>
        <v>0.32514450867052025</v>
      </c>
      <c r="K73" s="163"/>
      <c r="L73" s="4"/>
    </row>
    <row r="74" spans="1:19" customFormat="1" ht="15.75" x14ac:dyDescent="0.25">
      <c r="A74" s="19">
        <v>8</v>
      </c>
      <c r="B74" s="165" t="s">
        <v>26</v>
      </c>
      <c r="C74" s="159"/>
      <c r="D74" s="160">
        <f>'[1]9 мес.'!D32:E32+'[1]4 квартал'!D32:E32</f>
        <v>112</v>
      </c>
      <c r="E74" s="161"/>
      <c r="F74" s="162"/>
      <c r="G74" s="160">
        <v>21</v>
      </c>
      <c r="H74" s="297"/>
      <c r="I74" s="296"/>
      <c r="J74" s="163">
        <f t="shared" si="0"/>
        <v>4.8049132947976876</v>
      </c>
      <c r="K74" s="163"/>
      <c r="L74" s="4"/>
    </row>
    <row r="75" spans="1:19" customFormat="1" ht="15.75" x14ac:dyDescent="0.25">
      <c r="A75" s="19">
        <v>9</v>
      </c>
      <c r="B75" s="165" t="s">
        <v>27</v>
      </c>
      <c r="C75" s="159"/>
      <c r="D75" s="160">
        <f>'[1]9 мес.'!D33:E33+'[1]4 квартал'!D33:E33</f>
        <v>38</v>
      </c>
      <c r="E75" s="161"/>
      <c r="F75" s="162"/>
      <c r="G75" s="160">
        <v>464</v>
      </c>
      <c r="H75" s="297"/>
      <c r="I75" s="296"/>
      <c r="J75" s="163">
        <f t="shared" si="0"/>
        <v>18.135838150289018</v>
      </c>
      <c r="K75" s="163"/>
      <c r="L75" s="4"/>
    </row>
    <row r="76" spans="1:19" customFormat="1" ht="30" customHeight="1" x14ac:dyDescent="0.25">
      <c r="A76" s="19">
        <v>10</v>
      </c>
      <c r="B76" s="165" t="s">
        <v>28</v>
      </c>
      <c r="C76" s="167"/>
      <c r="D76" s="160">
        <f>'[1]9 мес.'!D34:E34+'[1]4 квартал'!D34:E34</f>
        <v>29</v>
      </c>
      <c r="E76" s="161"/>
      <c r="F76" s="162"/>
      <c r="G76" s="160">
        <v>13</v>
      </c>
      <c r="H76" s="297"/>
      <c r="I76" s="296"/>
      <c r="J76" s="163">
        <f t="shared" si="0"/>
        <v>1.5173410404624277</v>
      </c>
      <c r="K76" s="163"/>
      <c r="L76" s="4"/>
    </row>
    <row r="77" spans="1:19" customFormat="1" ht="15.75" x14ac:dyDescent="0.25">
      <c r="A77" s="19">
        <v>11</v>
      </c>
      <c r="B77" s="165" t="s">
        <v>29</v>
      </c>
      <c r="C77" s="167"/>
      <c r="D77" s="160">
        <f>'[1]9 мес.'!D35:E35+'[1]4 квартал'!D35:E35</f>
        <v>7</v>
      </c>
      <c r="E77" s="161"/>
      <c r="F77" s="162"/>
      <c r="G77" s="160">
        <v>5</v>
      </c>
      <c r="H77" s="297"/>
      <c r="I77" s="296"/>
      <c r="J77" s="163">
        <f t="shared" si="0"/>
        <v>0.43352601156069365</v>
      </c>
      <c r="K77" s="163"/>
      <c r="L77" s="4"/>
    </row>
    <row r="78" spans="1:19" customFormat="1" x14ac:dyDescent="0.25">
      <c r="A78" s="20"/>
      <c r="B78" s="166" t="s">
        <v>11</v>
      </c>
      <c r="C78" s="166"/>
      <c r="D78" s="160">
        <f>'[1]9 мес.'!D38:E38+'[1]4 квартал'!D38:E38</f>
        <v>1034</v>
      </c>
      <c r="E78" s="161"/>
      <c r="F78" s="162"/>
      <c r="G78" s="160">
        <v>801</v>
      </c>
      <c r="H78" s="297"/>
      <c r="I78" s="296"/>
      <c r="J78" s="163">
        <f t="shared" si="0"/>
        <v>66.293352601156073</v>
      </c>
      <c r="K78" s="163"/>
      <c r="L78" s="4"/>
      <c r="M78" s="17">
        <f>D78+G78</f>
        <v>1835</v>
      </c>
    </row>
    <row r="79" spans="1:19" ht="9" customHeight="1" x14ac:dyDescent="0.25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2"/>
      <c r="N79" s="17"/>
      <c r="O79" s="17"/>
      <c r="P79" s="17"/>
      <c r="Q79" s="17"/>
      <c r="R79" s="17"/>
      <c r="S79" s="17"/>
    </row>
    <row r="80" spans="1:19" x14ac:dyDescent="0.25">
      <c r="A80" s="150" t="s">
        <v>30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68"/>
    </row>
    <row r="81" spans="1:19" x14ac:dyDescent="0.25">
      <c r="A81" s="169" t="s">
        <v>31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68"/>
    </row>
    <row r="82" spans="1:19" ht="15.75" customHeight="1" x14ac:dyDescent="0.25">
      <c r="A82" s="23"/>
      <c r="B82" s="170">
        <f>C105+D105</f>
        <v>2635</v>
      </c>
      <c r="C82" s="115"/>
      <c r="D82" s="24" t="s">
        <v>32</v>
      </c>
      <c r="E82" s="86"/>
      <c r="F82" s="25"/>
      <c r="G82" s="3"/>
      <c r="H82" s="3"/>
      <c r="I82" s="3"/>
      <c r="J82" s="3"/>
      <c r="K82" s="22"/>
    </row>
    <row r="83" spans="1:19" ht="12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171" t="s">
        <v>104</v>
      </c>
      <c r="K83" s="172"/>
    </row>
    <row r="84" spans="1:19" ht="31.5" customHeight="1" x14ac:dyDescent="0.25">
      <c r="A84" s="122" t="s">
        <v>5</v>
      </c>
      <c r="B84" s="122" t="s">
        <v>34</v>
      </c>
      <c r="C84" s="174" t="s">
        <v>35</v>
      </c>
      <c r="D84" s="175"/>
      <c r="E84" s="175"/>
      <c r="F84" s="176"/>
      <c r="G84" s="174" t="s">
        <v>36</v>
      </c>
      <c r="H84" s="177"/>
      <c r="I84" s="177"/>
      <c r="J84" s="178"/>
      <c r="K84" s="179" t="s">
        <v>410</v>
      </c>
    </row>
    <row r="85" spans="1:19" ht="47.25" customHeight="1" x14ac:dyDescent="0.25">
      <c r="A85" s="173"/>
      <c r="B85" s="173"/>
      <c r="C85" s="26" t="s">
        <v>37</v>
      </c>
      <c r="D85" s="26" t="s">
        <v>38</v>
      </c>
      <c r="E85" s="103" t="s">
        <v>393</v>
      </c>
      <c r="F85" s="91" t="s">
        <v>39</v>
      </c>
      <c r="G85" s="26" t="s">
        <v>37</v>
      </c>
      <c r="H85" s="26" t="s">
        <v>38</v>
      </c>
      <c r="I85" s="103" t="s">
        <v>393</v>
      </c>
      <c r="J85" s="91" t="s">
        <v>39</v>
      </c>
      <c r="K85" s="180"/>
      <c r="N85" s="27">
        <v>2022</v>
      </c>
      <c r="O85" s="27">
        <v>2021</v>
      </c>
    </row>
    <row r="86" spans="1:19" ht="15.75" customHeight="1" x14ac:dyDescent="0.25">
      <c r="A86" s="77">
        <v>1</v>
      </c>
      <c r="B86" s="78" t="s">
        <v>40</v>
      </c>
      <c r="C86" s="77">
        <f>'[1]9 мес.'!C46+'[1]4 квартал'!C46</f>
        <v>1056</v>
      </c>
      <c r="D86" s="77">
        <f>'[1]9 мес.'!D46+'[1]4 квартал'!D46</f>
        <v>542</v>
      </c>
      <c r="E86" s="77">
        <f>C86+D86</f>
        <v>1598</v>
      </c>
      <c r="F86" s="79">
        <f t="shared" ref="F86:F101" si="1">(C86+D86)*100/2768</f>
        <v>57.73121387283237</v>
      </c>
      <c r="G86" s="77">
        <v>466</v>
      </c>
      <c r="H86" s="77">
        <v>523</v>
      </c>
      <c r="I86" s="77">
        <f>G86+H86</f>
        <v>989</v>
      </c>
      <c r="J86" s="79">
        <f>(G86+H86)*100/2169</f>
        <v>45.597049331489167</v>
      </c>
      <c r="K86" s="100">
        <f>(N86-O86)*100/O86</f>
        <v>61.577350859453993</v>
      </c>
      <c r="N86">
        <f t="shared" ref="N86:N105" si="2">C86+D86</f>
        <v>1598</v>
      </c>
      <c r="O86">
        <f t="shared" ref="O86:O105" si="3">G86+H86</f>
        <v>989</v>
      </c>
      <c r="Q86">
        <f>-(100-N86/O86*100)</f>
        <v>61.577350859453986</v>
      </c>
    </row>
    <row r="87" spans="1:19" ht="15.75" customHeight="1" x14ac:dyDescent="0.25">
      <c r="A87" s="19">
        <v>2</v>
      </c>
      <c r="B87" s="28" t="s">
        <v>41</v>
      </c>
      <c r="C87" s="19">
        <f>'[1]9 мес.'!C47+'[1]4 квартал'!C47</f>
        <v>142</v>
      </c>
      <c r="D87" s="19">
        <f>'[1]9 мес.'!D47+'[1]4 квартал'!D47</f>
        <v>127</v>
      </c>
      <c r="E87" s="19">
        <f t="shared" ref="E87:E105" si="4">C87+D87</f>
        <v>269</v>
      </c>
      <c r="F87" s="41">
        <f t="shared" si="1"/>
        <v>9.7182080924855487</v>
      </c>
      <c r="G87" s="19">
        <v>92</v>
      </c>
      <c r="H87" s="19">
        <v>173</v>
      </c>
      <c r="I87" s="19">
        <f t="shared" ref="I87:I105" si="5">G87+H87</f>
        <v>265</v>
      </c>
      <c r="J87" s="41">
        <f t="shared" ref="J87:J105" si="6">(G87+H87)*100/2169</f>
        <v>12.217611802674043</v>
      </c>
      <c r="K87" s="93">
        <f t="shared" ref="K87:K105" si="7">(N87-O87)*100/O87</f>
        <v>1.5094339622641511</v>
      </c>
      <c r="N87">
        <f t="shared" si="2"/>
        <v>269</v>
      </c>
      <c r="O87">
        <f t="shared" si="3"/>
        <v>265</v>
      </c>
    </row>
    <row r="88" spans="1:19" ht="15.75" customHeight="1" x14ac:dyDescent="0.25">
      <c r="A88" s="19">
        <v>3</v>
      </c>
      <c r="B88" s="80" t="s">
        <v>42</v>
      </c>
      <c r="C88" s="81">
        <f>'[1]9 мес.'!C48+'[1]4 квартал'!C48</f>
        <v>55</v>
      </c>
      <c r="D88" s="81">
        <f>'[1]9 мес.'!D48+'[1]4 квартал'!D48</f>
        <v>153</v>
      </c>
      <c r="E88" s="81">
        <f t="shared" si="4"/>
        <v>208</v>
      </c>
      <c r="F88" s="41">
        <f t="shared" si="1"/>
        <v>7.5144508670520231</v>
      </c>
      <c r="G88" s="81">
        <v>33</v>
      </c>
      <c r="H88" s="81">
        <v>251</v>
      </c>
      <c r="I88" s="81">
        <f t="shared" si="5"/>
        <v>284</v>
      </c>
      <c r="J88" s="41">
        <f t="shared" si="6"/>
        <v>13.093591516828031</v>
      </c>
      <c r="K88" s="101">
        <f t="shared" si="7"/>
        <v>-26.760563380281692</v>
      </c>
      <c r="N88">
        <f t="shared" si="2"/>
        <v>208</v>
      </c>
      <c r="O88">
        <f t="shared" si="3"/>
        <v>284</v>
      </c>
    </row>
    <row r="89" spans="1:19" ht="15.75" customHeight="1" x14ac:dyDescent="0.25">
      <c r="A89" s="19">
        <v>4</v>
      </c>
      <c r="B89" s="28" t="s">
        <v>43</v>
      </c>
      <c r="C89" s="19">
        <f>'[1]9 мес.'!C49+'[1]4 квартал'!C49</f>
        <v>4</v>
      </c>
      <c r="D89" s="19">
        <f>'[1]9 мес.'!D49+'[1]4 квартал'!D49</f>
        <v>1</v>
      </c>
      <c r="E89" s="19">
        <f t="shared" si="4"/>
        <v>5</v>
      </c>
      <c r="F89" s="41">
        <f t="shared" si="1"/>
        <v>0.18063583815028902</v>
      </c>
      <c r="G89" s="19">
        <v>1</v>
      </c>
      <c r="H89" s="19">
        <v>19</v>
      </c>
      <c r="I89" s="19">
        <f t="shared" si="5"/>
        <v>20</v>
      </c>
      <c r="J89" s="41">
        <f t="shared" si="6"/>
        <v>0.92208390963577691</v>
      </c>
      <c r="K89" s="93">
        <f t="shared" si="7"/>
        <v>-75</v>
      </c>
      <c r="N89">
        <f t="shared" si="2"/>
        <v>5</v>
      </c>
      <c r="O89">
        <f t="shared" si="3"/>
        <v>20</v>
      </c>
    </row>
    <row r="90" spans="1:19" x14ac:dyDescent="0.25">
      <c r="A90" s="19">
        <v>5</v>
      </c>
      <c r="B90" s="28" t="s">
        <v>44</v>
      </c>
      <c r="C90" s="19">
        <f>'[1]9 мес.'!C50+'[1]4 квартал'!C50</f>
        <v>20</v>
      </c>
      <c r="D90" s="19">
        <f>'[1]9 мес.'!D50+'[1]4 квартал'!D50</f>
        <v>5</v>
      </c>
      <c r="E90" s="19">
        <f t="shared" si="4"/>
        <v>25</v>
      </c>
      <c r="F90" s="41">
        <f t="shared" si="1"/>
        <v>0.90317919075144504</v>
      </c>
      <c r="G90" s="19">
        <v>8</v>
      </c>
      <c r="H90" s="19">
        <v>3</v>
      </c>
      <c r="I90" s="19">
        <f t="shared" si="5"/>
        <v>11</v>
      </c>
      <c r="J90" s="41">
        <f t="shared" si="6"/>
        <v>0.50714615029967725</v>
      </c>
      <c r="K90" s="93" t="s">
        <v>350</v>
      </c>
      <c r="N90">
        <f t="shared" si="2"/>
        <v>25</v>
      </c>
      <c r="O90">
        <f t="shared" si="3"/>
        <v>11</v>
      </c>
    </row>
    <row r="91" spans="1:19" ht="15.75" customHeight="1" x14ac:dyDescent="0.25">
      <c r="A91" s="77">
        <v>6</v>
      </c>
      <c r="B91" s="78" t="s">
        <v>45</v>
      </c>
      <c r="C91" s="77">
        <f>'[1]9 мес.'!C51+'[1]4 квартал'!C51</f>
        <v>17</v>
      </c>
      <c r="D91" s="77">
        <f>'[1]9 мес.'!D51+'[1]4 квартал'!D51</f>
        <v>66</v>
      </c>
      <c r="E91" s="77">
        <f t="shared" si="4"/>
        <v>83</v>
      </c>
      <c r="F91" s="79">
        <f t="shared" si="1"/>
        <v>2.9985549132947975</v>
      </c>
      <c r="G91" s="77">
        <v>16</v>
      </c>
      <c r="H91" s="77">
        <v>43</v>
      </c>
      <c r="I91" s="77">
        <f t="shared" si="5"/>
        <v>59</v>
      </c>
      <c r="J91" s="79">
        <f t="shared" si="6"/>
        <v>2.7201475334255418</v>
      </c>
      <c r="K91" s="100">
        <f t="shared" si="7"/>
        <v>40.677966101694913</v>
      </c>
      <c r="N91">
        <f t="shared" si="2"/>
        <v>83</v>
      </c>
      <c r="O91">
        <f t="shared" si="3"/>
        <v>59</v>
      </c>
    </row>
    <row r="92" spans="1:19" ht="20.25" customHeight="1" x14ac:dyDescent="0.25">
      <c r="A92" s="19">
        <v>7</v>
      </c>
      <c r="B92" s="28" t="s">
        <v>46</v>
      </c>
      <c r="C92" s="19">
        <f>'[1]9 мес.'!C52+'[1]4 квартал'!C52</f>
        <v>20</v>
      </c>
      <c r="D92" s="19">
        <f>'[1]9 мес.'!D52+'[1]4 квартал'!D52</f>
        <v>9</v>
      </c>
      <c r="E92" s="19">
        <f t="shared" si="4"/>
        <v>29</v>
      </c>
      <c r="F92" s="41">
        <f t="shared" si="1"/>
        <v>1.0476878612716762</v>
      </c>
      <c r="G92" s="19">
        <v>21</v>
      </c>
      <c r="H92" s="19">
        <v>13</v>
      </c>
      <c r="I92" s="19">
        <f t="shared" si="5"/>
        <v>34</v>
      </c>
      <c r="J92" s="41">
        <f t="shared" si="6"/>
        <v>1.5675426463808206</v>
      </c>
      <c r="K92" s="93">
        <f t="shared" si="7"/>
        <v>-14.705882352941176</v>
      </c>
      <c r="N92">
        <f t="shared" si="2"/>
        <v>29</v>
      </c>
      <c r="O92">
        <f t="shared" si="3"/>
        <v>34</v>
      </c>
    </row>
    <row r="93" spans="1:19" ht="15.75" customHeight="1" x14ac:dyDescent="0.25">
      <c r="A93" s="19">
        <v>8</v>
      </c>
      <c r="B93" s="28" t="s">
        <v>47</v>
      </c>
      <c r="C93" s="19">
        <f>'[1]9 мес.'!C53+'[1]4 квартал'!C53</f>
        <v>27</v>
      </c>
      <c r="D93" s="19">
        <f>'[1]9 мес.'!D53+'[1]4 квартал'!D53</f>
        <v>6</v>
      </c>
      <c r="E93" s="19">
        <f t="shared" si="4"/>
        <v>33</v>
      </c>
      <c r="F93" s="41">
        <f t="shared" si="1"/>
        <v>1.1921965317919074</v>
      </c>
      <c r="G93" s="19">
        <v>15</v>
      </c>
      <c r="H93" s="19">
        <v>9</v>
      </c>
      <c r="I93" s="19">
        <f t="shared" si="5"/>
        <v>24</v>
      </c>
      <c r="J93" s="41">
        <f t="shared" si="6"/>
        <v>1.1065006915629323</v>
      </c>
      <c r="K93" s="93">
        <f t="shared" si="7"/>
        <v>37.5</v>
      </c>
      <c r="L93" s="30"/>
      <c r="M93" s="17"/>
      <c r="N93">
        <f t="shared" si="2"/>
        <v>33</v>
      </c>
      <c r="O93">
        <f t="shared" si="3"/>
        <v>24</v>
      </c>
      <c r="P93" s="17"/>
      <c r="Q93" s="17"/>
      <c r="R93" s="17"/>
      <c r="S93" s="17"/>
    </row>
    <row r="94" spans="1:19" ht="15.75" customHeight="1" x14ac:dyDescent="0.25">
      <c r="A94" s="19">
        <v>9</v>
      </c>
      <c r="B94" s="28" t="s">
        <v>48</v>
      </c>
      <c r="C94" s="19">
        <f>'[1]9 мес.'!C54+'[1]4 квартал'!C54</f>
        <v>5</v>
      </c>
      <c r="D94" s="19">
        <f>'[1]9 мес.'!D54+'[1]4 квартал'!D54</f>
        <v>6</v>
      </c>
      <c r="E94" s="19">
        <f t="shared" si="4"/>
        <v>11</v>
      </c>
      <c r="F94" s="41">
        <f t="shared" si="1"/>
        <v>0.39739884393063585</v>
      </c>
      <c r="G94" s="19">
        <v>8</v>
      </c>
      <c r="H94" s="19">
        <v>8</v>
      </c>
      <c r="I94" s="19">
        <f t="shared" si="5"/>
        <v>16</v>
      </c>
      <c r="J94" s="41">
        <f t="shared" si="6"/>
        <v>0.73766712770862153</v>
      </c>
      <c r="K94" s="93">
        <f t="shared" si="7"/>
        <v>-31.25</v>
      </c>
      <c r="L94" s="30"/>
      <c r="M94" s="17"/>
      <c r="N94">
        <f t="shared" si="2"/>
        <v>11</v>
      </c>
      <c r="O94">
        <f t="shared" si="3"/>
        <v>16</v>
      </c>
      <c r="P94" s="17"/>
      <c r="Q94" s="17"/>
      <c r="R94" s="17"/>
      <c r="S94" s="17"/>
    </row>
    <row r="95" spans="1:19" x14ac:dyDescent="0.25">
      <c r="A95" s="19">
        <v>10</v>
      </c>
      <c r="B95" s="28" t="s">
        <v>49</v>
      </c>
      <c r="C95" s="19">
        <f>'[1]9 мес.'!C55+'[1]4 квартал'!C55</f>
        <v>25</v>
      </c>
      <c r="D95" s="19">
        <f>'[1]9 мес.'!D55+'[1]4 квартал'!D55</f>
        <v>3</v>
      </c>
      <c r="E95" s="19">
        <f t="shared" si="4"/>
        <v>28</v>
      </c>
      <c r="F95" s="41">
        <f t="shared" si="1"/>
        <v>1.0115606936416186</v>
      </c>
      <c r="G95" s="19">
        <v>12</v>
      </c>
      <c r="H95" s="19">
        <v>5</v>
      </c>
      <c r="I95" s="19">
        <f t="shared" si="5"/>
        <v>17</v>
      </c>
      <c r="J95" s="41">
        <f t="shared" si="6"/>
        <v>0.78377132319041032</v>
      </c>
      <c r="K95" s="93">
        <f t="shared" si="7"/>
        <v>64.705882352941174</v>
      </c>
      <c r="L95" s="30"/>
      <c r="M95" s="17"/>
      <c r="N95">
        <f t="shared" si="2"/>
        <v>28</v>
      </c>
      <c r="O95">
        <f t="shared" si="3"/>
        <v>17</v>
      </c>
      <c r="P95" s="17"/>
      <c r="Q95" s="17"/>
      <c r="R95" s="17"/>
      <c r="S95" s="17"/>
    </row>
    <row r="96" spans="1:19" ht="15.75" customHeight="1" x14ac:dyDescent="0.25">
      <c r="A96" s="19">
        <v>11</v>
      </c>
      <c r="B96" s="28" t="s">
        <v>50</v>
      </c>
      <c r="C96" s="19">
        <f>'[1]9 мес.'!C56+'[1]4 квартал'!C56</f>
        <v>7</v>
      </c>
      <c r="D96" s="19">
        <f>'[1]9 мес.'!D56+'[1]4 квартал'!D56</f>
        <v>6</v>
      </c>
      <c r="E96" s="19">
        <f t="shared" si="4"/>
        <v>13</v>
      </c>
      <c r="F96" s="41">
        <f t="shared" si="1"/>
        <v>0.46965317919075145</v>
      </c>
      <c r="G96" s="19">
        <v>5</v>
      </c>
      <c r="H96" s="19">
        <v>7</v>
      </c>
      <c r="I96" s="19">
        <f t="shared" si="5"/>
        <v>12</v>
      </c>
      <c r="J96" s="41">
        <f t="shared" si="6"/>
        <v>0.55325034578146615</v>
      </c>
      <c r="K96" s="93">
        <f t="shared" si="7"/>
        <v>8.3333333333333339</v>
      </c>
      <c r="L96" s="30"/>
      <c r="M96" s="17"/>
      <c r="N96">
        <f t="shared" si="2"/>
        <v>13</v>
      </c>
      <c r="O96">
        <f t="shared" si="3"/>
        <v>12</v>
      </c>
      <c r="P96" s="17"/>
      <c r="Q96" s="17"/>
      <c r="R96" s="17"/>
      <c r="S96" s="17"/>
    </row>
    <row r="97" spans="1:19" x14ac:dyDescent="0.25">
      <c r="A97" s="19">
        <v>12</v>
      </c>
      <c r="B97" s="28" t="s">
        <v>51</v>
      </c>
      <c r="C97" s="19">
        <f>'[1]9 мес.'!C57+'[1]4 квартал'!C57</f>
        <v>2</v>
      </c>
      <c r="D97" s="19">
        <f>'[1]9 мес.'!D57+'[1]4 квартал'!D57</f>
        <v>7</v>
      </c>
      <c r="E97" s="19">
        <f t="shared" si="4"/>
        <v>9</v>
      </c>
      <c r="F97" s="41">
        <f t="shared" si="1"/>
        <v>0.32514450867052025</v>
      </c>
      <c r="G97" s="19">
        <v>8</v>
      </c>
      <c r="H97" s="19">
        <v>4</v>
      </c>
      <c r="I97" s="19">
        <f t="shared" si="5"/>
        <v>12</v>
      </c>
      <c r="J97" s="41">
        <f t="shared" si="6"/>
        <v>0.55325034578146615</v>
      </c>
      <c r="K97" s="93">
        <f t="shared" si="7"/>
        <v>-25</v>
      </c>
      <c r="L97" s="30"/>
      <c r="M97" s="17"/>
      <c r="N97">
        <f t="shared" si="2"/>
        <v>9</v>
      </c>
      <c r="O97">
        <f t="shared" si="3"/>
        <v>12</v>
      </c>
      <c r="P97" s="17"/>
      <c r="Q97" s="17"/>
      <c r="R97" s="17"/>
      <c r="S97" s="17"/>
    </row>
    <row r="98" spans="1:19" x14ac:dyDescent="0.25">
      <c r="A98" s="19">
        <v>13</v>
      </c>
      <c r="B98" s="28" t="s">
        <v>52</v>
      </c>
      <c r="C98" s="19">
        <f>'[1]9 мес.'!C58+'[1]4 квартал'!C58</f>
        <v>31</v>
      </c>
      <c r="D98" s="19">
        <f>'[1]9 мес.'!D58+'[1]4 квартал'!D58</f>
        <v>9</v>
      </c>
      <c r="E98" s="19">
        <f t="shared" si="4"/>
        <v>40</v>
      </c>
      <c r="F98" s="41">
        <f t="shared" si="1"/>
        <v>1.4450867052023122</v>
      </c>
      <c r="G98" s="19">
        <v>21</v>
      </c>
      <c r="H98" s="19">
        <v>10</v>
      </c>
      <c r="I98" s="19">
        <f t="shared" si="5"/>
        <v>31</v>
      </c>
      <c r="J98" s="41">
        <f t="shared" si="6"/>
        <v>1.4292300599354542</v>
      </c>
      <c r="K98" s="93">
        <f t="shared" si="7"/>
        <v>29.032258064516128</v>
      </c>
      <c r="L98" s="30"/>
      <c r="M98" s="17"/>
      <c r="N98">
        <f t="shared" si="2"/>
        <v>40</v>
      </c>
      <c r="O98">
        <f t="shared" si="3"/>
        <v>31</v>
      </c>
      <c r="P98" s="17"/>
      <c r="Q98" s="17"/>
      <c r="R98" s="17"/>
      <c r="S98" s="17"/>
    </row>
    <row r="99" spans="1:19" ht="31.5" x14ac:dyDescent="0.25">
      <c r="A99" s="19">
        <v>14</v>
      </c>
      <c r="B99" s="28" t="s">
        <v>53</v>
      </c>
      <c r="C99" s="19">
        <f>'[1]9 мес.'!C59+'[1]4 квартал'!C59</f>
        <v>1</v>
      </c>
      <c r="D99" s="19">
        <f>'[1]9 мес.'!D59+'[1]4 квартал'!D59</f>
        <v>1</v>
      </c>
      <c r="E99" s="19">
        <f t="shared" si="4"/>
        <v>2</v>
      </c>
      <c r="F99" s="41">
        <f t="shared" si="1"/>
        <v>7.2254335260115612E-2</v>
      </c>
      <c r="G99" s="19">
        <v>11</v>
      </c>
      <c r="H99" s="19">
        <v>6</v>
      </c>
      <c r="I99" s="19">
        <f t="shared" si="5"/>
        <v>17</v>
      </c>
      <c r="J99" s="41">
        <f t="shared" si="6"/>
        <v>0.78377132319041032</v>
      </c>
      <c r="K99" s="93">
        <f t="shared" si="7"/>
        <v>-88.235294117647058</v>
      </c>
      <c r="L99" s="30"/>
      <c r="M99" s="17"/>
      <c r="N99">
        <f t="shared" si="2"/>
        <v>2</v>
      </c>
      <c r="O99">
        <f t="shared" si="3"/>
        <v>17</v>
      </c>
      <c r="P99" s="17"/>
      <c r="Q99" s="17"/>
      <c r="R99" s="17"/>
      <c r="S99" s="17"/>
    </row>
    <row r="100" spans="1:19" ht="18.75" customHeight="1" x14ac:dyDescent="0.25">
      <c r="A100" s="19">
        <v>15</v>
      </c>
      <c r="B100" s="28" t="s">
        <v>54</v>
      </c>
      <c r="C100" s="19">
        <f>'[1]9 мес.'!C60+'[1]4 квартал'!C60</f>
        <v>23</v>
      </c>
      <c r="D100" s="19">
        <f>'[1]9 мес.'!D60+'[1]4 квартал'!D60</f>
        <v>48</v>
      </c>
      <c r="E100" s="19">
        <f t="shared" si="4"/>
        <v>71</v>
      </c>
      <c r="F100" s="41">
        <f t="shared" si="1"/>
        <v>2.5650289017341041</v>
      </c>
      <c r="G100" s="19">
        <v>29</v>
      </c>
      <c r="H100" s="19">
        <v>42</v>
      </c>
      <c r="I100" s="19">
        <f t="shared" si="5"/>
        <v>71</v>
      </c>
      <c r="J100" s="41">
        <f t="shared" si="6"/>
        <v>3.2733978792070078</v>
      </c>
      <c r="K100" s="93">
        <f t="shared" si="7"/>
        <v>0</v>
      </c>
      <c r="L100" s="30"/>
      <c r="M100" s="17"/>
      <c r="N100">
        <f t="shared" si="2"/>
        <v>71</v>
      </c>
      <c r="O100">
        <f t="shared" si="3"/>
        <v>71</v>
      </c>
      <c r="P100" s="17"/>
      <c r="Q100" s="17"/>
      <c r="R100" s="17"/>
      <c r="S100" s="17"/>
    </row>
    <row r="101" spans="1:19" x14ac:dyDescent="0.25">
      <c r="A101" s="19">
        <v>16</v>
      </c>
      <c r="B101" s="28" t="s">
        <v>55</v>
      </c>
      <c r="C101" s="19">
        <f>'[1]9 мес.'!C61+'[1]4 квартал'!C61</f>
        <v>12</v>
      </c>
      <c r="D101" s="19">
        <f>'[1]9 мес.'!D61+'[1]4 квартал'!D61</f>
        <v>13</v>
      </c>
      <c r="E101" s="19">
        <f t="shared" si="4"/>
        <v>25</v>
      </c>
      <c r="F101" s="41">
        <f t="shared" si="1"/>
        <v>0.90317919075144504</v>
      </c>
      <c r="G101" s="19">
        <v>5</v>
      </c>
      <c r="H101" s="19">
        <v>9</v>
      </c>
      <c r="I101" s="19">
        <f t="shared" si="5"/>
        <v>14</v>
      </c>
      <c r="J101" s="41">
        <f t="shared" si="6"/>
        <v>0.64545873674504384</v>
      </c>
      <c r="K101" s="93">
        <f t="shared" si="7"/>
        <v>78.571428571428569</v>
      </c>
      <c r="L101" s="30"/>
      <c r="M101" s="17"/>
      <c r="N101">
        <f t="shared" si="2"/>
        <v>25</v>
      </c>
      <c r="O101">
        <f t="shared" si="3"/>
        <v>14</v>
      </c>
      <c r="P101" s="17"/>
      <c r="Q101" s="17"/>
      <c r="R101" s="17"/>
      <c r="S101" s="17"/>
    </row>
    <row r="102" spans="1:19" ht="31.5" x14ac:dyDescent="0.25">
      <c r="A102" s="19">
        <v>17</v>
      </c>
      <c r="B102" s="28" t="s">
        <v>56</v>
      </c>
      <c r="C102" s="19"/>
      <c r="D102" s="19"/>
      <c r="E102" s="19">
        <f t="shared" si="4"/>
        <v>0</v>
      </c>
      <c r="F102" s="41"/>
      <c r="G102" s="19">
        <v>3</v>
      </c>
      <c r="H102" s="19">
        <v>3</v>
      </c>
      <c r="I102" s="19">
        <f t="shared" si="5"/>
        <v>6</v>
      </c>
      <c r="J102" s="41">
        <f t="shared" si="6"/>
        <v>0.27662517289073307</v>
      </c>
      <c r="K102" s="93"/>
      <c r="L102" s="30"/>
      <c r="M102" s="17"/>
      <c r="N102">
        <f t="shared" si="2"/>
        <v>0</v>
      </c>
      <c r="O102">
        <f t="shared" si="3"/>
        <v>6</v>
      </c>
      <c r="P102" s="17"/>
      <c r="Q102" s="17"/>
      <c r="R102" s="17"/>
      <c r="S102" s="17"/>
    </row>
    <row r="103" spans="1:19" x14ac:dyDescent="0.25">
      <c r="A103" s="19">
        <v>18</v>
      </c>
      <c r="B103" s="28" t="s">
        <v>57</v>
      </c>
      <c r="C103" s="19">
        <f>'[1]9 мес.'!C63+'[1]4 квартал'!C63</f>
        <v>4</v>
      </c>
      <c r="D103" s="19">
        <f>'[1]9 мес.'!D63+'[1]4 квартал'!D63</f>
        <v>3</v>
      </c>
      <c r="E103" s="19">
        <f t="shared" si="4"/>
        <v>7</v>
      </c>
      <c r="F103" s="41">
        <f>(C103+D103)*100/2768</f>
        <v>0.25289017341040465</v>
      </c>
      <c r="G103" s="19">
        <v>15</v>
      </c>
      <c r="H103" s="19">
        <v>6</v>
      </c>
      <c r="I103" s="19">
        <f t="shared" si="5"/>
        <v>21</v>
      </c>
      <c r="J103" s="41">
        <f t="shared" si="6"/>
        <v>0.9681881051175657</v>
      </c>
      <c r="K103" s="93">
        <f t="shared" si="7"/>
        <v>-66.666666666666671</v>
      </c>
      <c r="L103" s="30"/>
      <c r="M103" s="17"/>
      <c r="N103">
        <f t="shared" si="2"/>
        <v>7</v>
      </c>
      <c r="O103">
        <f t="shared" si="3"/>
        <v>21</v>
      </c>
      <c r="P103" s="17"/>
      <c r="Q103" s="17"/>
      <c r="R103" s="17"/>
      <c r="S103" s="17"/>
    </row>
    <row r="104" spans="1:19" x14ac:dyDescent="0.25">
      <c r="A104" s="19">
        <v>19</v>
      </c>
      <c r="B104" s="28" t="s">
        <v>58</v>
      </c>
      <c r="C104" s="19">
        <f>'[1]9 мес.'!C64+'[1]4 квартал'!C64</f>
        <v>129</v>
      </c>
      <c r="D104" s="19">
        <f>'[1]9 мес.'!D64+'[1]4 квартал'!D64</f>
        <v>50</v>
      </c>
      <c r="E104" s="19">
        <f t="shared" si="4"/>
        <v>179</v>
      </c>
      <c r="F104" s="41">
        <f>(C104+D104)*100/2768</f>
        <v>6.4667630057803471</v>
      </c>
      <c r="G104" s="19">
        <v>82</v>
      </c>
      <c r="H104" s="19">
        <v>68</v>
      </c>
      <c r="I104" s="19">
        <f t="shared" si="5"/>
        <v>150</v>
      </c>
      <c r="J104" s="41">
        <f t="shared" si="6"/>
        <v>6.9156293222683267</v>
      </c>
      <c r="K104" s="93">
        <f t="shared" si="7"/>
        <v>19.333333333333332</v>
      </c>
      <c r="L104" s="30"/>
      <c r="M104" s="17"/>
      <c r="N104">
        <f t="shared" si="2"/>
        <v>179</v>
      </c>
      <c r="O104">
        <f t="shared" si="3"/>
        <v>150</v>
      </c>
      <c r="P104" s="17"/>
      <c r="Q104" s="17"/>
      <c r="R104" s="17"/>
      <c r="S104" s="17"/>
    </row>
    <row r="105" spans="1:19" x14ac:dyDescent="0.25">
      <c r="A105" s="31"/>
      <c r="B105" s="32" t="s">
        <v>11</v>
      </c>
      <c r="C105" s="19">
        <f>SUM(C86:C104)</f>
        <v>1580</v>
      </c>
      <c r="D105" s="19">
        <f>SUM(D86:D104)</f>
        <v>1055</v>
      </c>
      <c r="E105" s="19">
        <f t="shared" si="4"/>
        <v>2635</v>
      </c>
      <c r="F105" s="41">
        <f>(C105+D105)*100/2768</f>
        <v>95.195086705202314</v>
      </c>
      <c r="G105" s="19">
        <f>SUM(G86:G104)</f>
        <v>851</v>
      </c>
      <c r="H105" s="19">
        <f>SUM(H86:H104)</f>
        <v>1202</v>
      </c>
      <c r="I105" s="19">
        <f t="shared" si="5"/>
        <v>2053</v>
      </c>
      <c r="J105" s="41">
        <f t="shared" si="6"/>
        <v>94.651913324112499</v>
      </c>
      <c r="K105" s="93">
        <f t="shared" si="7"/>
        <v>28.348757915245983</v>
      </c>
      <c r="L105" s="30"/>
      <c r="M105" s="17"/>
      <c r="N105">
        <f t="shared" si="2"/>
        <v>2635</v>
      </c>
      <c r="O105">
        <f t="shared" si="3"/>
        <v>2053</v>
      </c>
      <c r="P105" s="17"/>
      <c r="Q105" s="17"/>
      <c r="R105" s="17"/>
      <c r="S105" s="17"/>
    </row>
    <row r="106" spans="1:19" ht="25.5" customHeight="1" x14ac:dyDescent="0.25">
      <c r="A106" s="33"/>
      <c r="B106" s="34"/>
      <c r="C106" s="22"/>
      <c r="D106" s="22"/>
      <c r="E106" s="22"/>
      <c r="F106" s="22"/>
      <c r="G106" s="22"/>
      <c r="H106" s="22"/>
      <c r="I106" s="22"/>
      <c r="J106" s="22"/>
      <c r="K106" s="21"/>
      <c r="L106" s="30"/>
      <c r="M106" s="17"/>
      <c r="N106" s="17"/>
      <c r="O106" s="17"/>
      <c r="P106" s="17"/>
      <c r="Q106" s="17"/>
      <c r="R106" s="17"/>
      <c r="S106" s="17"/>
    </row>
    <row r="107" spans="1:19" ht="18.75" customHeight="1" x14ac:dyDescent="0.25">
      <c r="A107" s="169" t="s">
        <v>351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68"/>
      <c r="L107" s="30"/>
      <c r="M107" s="17"/>
      <c r="N107" s="17"/>
      <c r="O107" s="17"/>
      <c r="P107" s="17"/>
      <c r="Q107" s="17"/>
      <c r="R107" s="17"/>
      <c r="S107" s="17"/>
    </row>
    <row r="108" spans="1:19" ht="15" customHeight="1" x14ac:dyDescent="0.25">
      <c r="A108" s="23"/>
      <c r="B108" s="170">
        <f>I149+J149</f>
        <v>133</v>
      </c>
      <c r="C108" s="115"/>
      <c r="D108" s="24" t="s">
        <v>59</v>
      </c>
      <c r="E108" s="86"/>
      <c r="F108" s="25"/>
      <c r="G108" s="23"/>
      <c r="H108" s="23"/>
      <c r="I108" s="90"/>
      <c r="J108" s="23"/>
      <c r="K108" s="21"/>
      <c r="L108" s="30"/>
      <c r="M108" s="17"/>
      <c r="N108" s="17"/>
      <c r="O108" s="17"/>
      <c r="P108" s="17"/>
      <c r="Q108" s="17"/>
      <c r="R108" s="17"/>
      <c r="S108" s="17"/>
    </row>
    <row r="109" spans="1:19" ht="15" customHeight="1" x14ac:dyDescent="0.25">
      <c r="A109" s="298" t="s">
        <v>396</v>
      </c>
      <c r="B109" s="298"/>
      <c r="C109" s="298"/>
      <c r="D109" s="298"/>
      <c r="E109" s="298"/>
      <c r="F109" s="298"/>
      <c r="G109" s="298"/>
      <c r="H109" s="298"/>
      <c r="I109" s="298"/>
      <c r="J109" s="298"/>
      <c r="K109" s="298"/>
      <c r="L109" s="30"/>
      <c r="M109" s="17"/>
      <c r="N109" s="17"/>
      <c r="O109" s="17"/>
      <c r="P109" s="17"/>
      <c r="Q109" s="17"/>
      <c r="R109" s="17"/>
      <c r="S109" s="17"/>
    </row>
    <row r="110" spans="1:19" ht="12.75" customHeight="1" x14ac:dyDescent="0.2">
      <c r="A110" s="35"/>
      <c r="B110" s="36"/>
      <c r="C110" s="36"/>
      <c r="D110" s="171"/>
      <c r="E110" s="171"/>
      <c r="F110" s="172"/>
      <c r="G110" s="35"/>
      <c r="H110" s="35"/>
      <c r="I110" s="35"/>
      <c r="J110" s="171" t="s">
        <v>138</v>
      </c>
      <c r="K110" s="172"/>
      <c r="L110" s="30"/>
      <c r="M110" s="17"/>
      <c r="N110" s="17"/>
      <c r="O110" s="17"/>
      <c r="P110" s="17"/>
      <c r="Q110" s="17"/>
      <c r="R110" s="17"/>
      <c r="S110" s="17"/>
    </row>
    <row r="111" spans="1:19" ht="23.25" customHeight="1" x14ac:dyDescent="0.25">
      <c r="A111" s="26" t="s">
        <v>5</v>
      </c>
      <c r="B111" s="124" t="s">
        <v>61</v>
      </c>
      <c r="C111" s="182"/>
      <c r="D111" s="182"/>
      <c r="E111" s="182"/>
      <c r="F111" s="182"/>
      <c r="G111" s="182"/>
      <c r="H111" s="157"/>
      <c r="I111" s="26" t="s">
        <v>62</v>
      </c>
      <c r="J111" s="26" t="s">
        <v>63</v>
      </c>
      <c r="K111" s="26" t="s">
        <v>64</v>
      </c>
      <c r="L111" s="30"/>
      <c r="M111" s="17"/>
      <c r="N111" s="17"/>
      <c r="O111" s="17"/>
      <c r="P111" s="17"/>
      <c r="Q111" s="17"/>
      <c r="R111" s="17"/>
      <c r="S111" s="17"/>
    </row>
    <row r="112" spans="1:19" x14ac:dyDescent="0.25">
      <c r="A112" s="37"/>
      <c r="B112" s="183" t="s">
        <v>394</v>
      </c>
      <c r="C112" s="183"/>
      <c r="D112" s="183"/>
      <c r="E112" s="183"/>
      <c r="F112" s="183"/>
      <c r="G112" s="183"/>
      <c r="H112" s="184"/>
      <c r="I112" s="37"/>
      <c r="J112" s="37"/>
      <c r="K112" s="37"/>
      <c r="L112" s="30"/>
      <c r="M112" s="17"/>
      <c r="N112" s="17"/>
      <c r="O112" s="17"/>
      <c r="P112" s="17"/>
      <c r="Q112" s="17"/>
      <c r="R112" s="17"/>
      <c r="S112" s="17"/>
    </row>
    <row r="113" spans="1:19" x14ac:dyDescent="0.25">
      <c r="A113" s="38">
        <v>1</v>
      </c>
      <c r="B113" s="185" t="s">
        <v>65</v>
      </c>
      <c r="C113" s="185"/>
      <c r="D113" s="185"/>
      <c r="E113" s="185"/>
      <c r="F113" s="185"/>
      <c r="G113" s="185"/>
      <c r="H113" s="186"/>
      <c r="I113" s="19">
        <f>'[1]9 мес.'!G72+'[1]4 квартал'!G72</f>
        <v>3</v>
      </c>
      <c r="J113" s="19">
        <f>'[1]9 мес.'!H72+'[1]4 квартал'!H72</f>
        <v>7</v>
      </c>
      <c r="K113" s="102">
        <f t="shared" ref="K113:K145" si="8">(I113+J113)*100/2768</f>
        <v>0.36127167630057805</v>
      </c>
      <c r="L113" s="30"/>
      <c r="M113" s="17"/>
      <c r="N113" s="17"/>
      <c r="O113" s="17"/>
      <c r="P113" s="17"/>
      <c r="Q113" s="17"/>
      <c r="R113" s="17"/>
      <c r="S113" s="17"/>
    </row>
    <row r="114" spans="1:19" x14ac:dyDescent="0.25">
      <c r="A114" s="38">
        <v>2</v>
      </c>
      <c r="B114" s="185" t="s">
        <v>66</v>
      </c>
      <c r="C114" s="157"/>
      <c r="D114" s="157"/>
      <c r="E114" s="157"/>
      <c r="F114" s="157"/>
      <c r="G114" s="157"/>
      <c r="H114" s="157"/>
      <c r="I114" s="19">
        <f>'[1]9 мес.'!G74+'[1]4 квартал'!G74</f>
        <v>1</v>
      </c>
      <c r="J114" s="19"/>
      <c r="K114" s="102">
        <f t="shared" si="8"/>
        <v>3.6127167630057806E-2</v>
      </c>
      <c r="L114" s="30"/>
      <c r="M114" s="17"/>
      <c r="N114" s="17"/>
      <c r="O114" s="17"/>
      <c r="P114" s="17"/>
      <c r="Q114" s="17"/>
      <c r="R114" s="17"/>
      <c r="S114" s="17"/>
    </row>
    <row r="115" spans="1:19" ht="18.75" customHeight="1" x14ac:dyDescent="0.25">
      <c r="A115" s="38">
        <v>3</v>
      </c>
      <c r="B115" s="181" t="s">
        <v>67</v>
      </c>
      <c r="C115" s="181"/>
      <c r="D115" s="181"/>
      <c r="E115" s="181"/>
      <c r="F115" s="181"/>
      <c r="G115" s="181"/>
      <c r="H115" s="157"/>
      <c r="I115" s="19">
        <f>'[1]9 мес.'!G75+'[1]4 квартал'!G75</f>
        <v>6</v>
      </c>
      <c r="J115" s="19">
        <f>'[1]9 мес.'!H75+'[1]4 квартал'!H75</f>
        <v>5</v>
      </c>
      <c r="K115" s="102">
        <f t="shared" si="8"/>
        <v>0.39739884393063585</v>
      </c>
      <c r="L115" s="30"/>
      <c r="M115" s="17"/>
      <c r="N115" s="17"/>
      <c r="O115" s="17"/>
      <c r="P115" s="17"/>
      <c r="Q115" s="17"/>
      <c r="R115" s="17"/>
      <c r="S115" s="17"/>
    </row>
    <row r="116" spans="1:19" x14ac:dyDescent="0.25">
      <c r="A116" s="38">
        <v>4</v>
      </c>
      <c r="B116" s="181" t="s">
        <v>68</v>
      </c>
      <c r="C116" s="181"/>
      <c r="D116" s="181"/>
      <c r="E116" s="181"/>
      <c r="F116" s="181"/>
      <c r="G116" s="181"/>
      <c r="H116" s="157"/>
      <c r="I116" s="19">
        <f>'[1]9 мес.'!G76+'[1]4 квартал'!G76</f>
        <v>2</v>
      </c>
      <c r="J116" s="19">
        <f>'[1]9 мес.'!H76+'[1]4 квартал'!H76</f>
        <v>1</v>
      </c>
      <c r="K116" s="102">
        <f t="shared" si="8"/>
        <v>0.10838150289017341</v>
      </c>
      <c r="L116" s="30"/>
      <c r="M116" s="17"/>
      <c r="N116" s="17"/>
      <c r="O116" s="17"/>
      <c r="P116" s="17"/>
      <c r="Q116" s="17"/>
      <c r="R116" s="17"/>
      <c r="S116" s="17"/>
    </row>
    <row r="117" spans="1:19" x14ac:dyDescent="0.25">
      <c r="A117" s="38">
        <v>5</v>
      </c>
      <c r="B117" s="181" t="s">
        <v>69</v>
      </c>
      <c r="C117" s="157"/>
      <c r="D117" s="157"/>
      <c r="E117" s="157"/>
      <c r="F117" s="157"/>
      <c r="G117" s="157"/>
      <c r="H117" s="157"/>
      <c r="I117" s="19">
        <f>'[1]9 мес.'!G77+'[1]4 квартал'!G77</f>
        <v>2</v>
      </c>
      <c r="J117" s="19"/>
      <c r="K117" s="102">
        <f t="shared" si="8"/>
        <v>7.2254335260115612E-2</v>
      </c>
      <c r="L117" s="30"/>
      <c r="M117" s="17"/>
      <c r="N117" s="17"/>
      <c r="O117" s="17"/>
      <c r="P117" s="17"/>
      <c r="Q117" s="17"/>
      <c r="R117" s="17"/>
      <c r="S117" s="17"/>
    </row>
    <row r="118" spans="1:19" x14ac:dyDescent="0.25">
      <c r="A118" s="38">
        <v>6</v>
      </c>
      <c r="B118" s="181" t="s">
        <v>70</v>
      </c>
      <c r="C118" s="157"/>
      <c r="D118" s="157"/>
      <c r="E118" s="157"/>
      <c r="F118" s="157"/>
      <c r="G118" s="157"/>
      <c r="H118" s="157"/>
      <c r="I118" s="19">
        <f>'[1]9 мес.'!G78+'[1]4 квартал'!G78</f>
        <v>1</v>
      </c>
      <c r="J118" s="19">
        <f>'[1]9 мес.'!H78+'[1]4 квартал'!H78</f>
        <v>3</v>
      </c>
      <c r="K118" s="102">
        <f t="shared" si="8"/>
        <v>0.14450867052023122</v>
      </c>
      <c r="L118" s="30"/>
      <c r="M118" s="17"/>
      <c r="N118" s="17"/>
      <c r="O118" s="17"/>
      <c r="P118" s="17"/>
      <c r="Q118" s="17"/>
      <c r="R118" s="17"/>
      <c r="S118" s="17"/>
    </row>
    <row r="119" spans="1:19" x14ac:dyDescent="0.25">
      <c r="A119" s="38">
        <v>7</v>
      </c>
      <c r="B119" s="181" t="s">
        <v>71</v>
      </c>
      <c r="C119" s="157"/>
      <c r="D119" s="157"/>
      <c r="E119" s="157"/>
      <c r="F119" s="157"/>
      <c r="G119" s="157"/>
      <c r="H119" s="157"/>
      <c r="I119" s="19"/>
      <c r="J119" s="19">
        <f>'[1]9 мес.'!H79+'[1]4 квартал'!H79</f>
        <v>3</v>
      </c>
      <c r="K119" s="102">
        <f t="shared" si="8"/>
        <v>0.10838150289017341</v>
      </c>
      <c r="L119" s="30"/>
      <c r="M119" s="17"/>
      <c r="N119" s="17"/>
      <c r="O119" s="17"/>
      <c r="P119" s="17"/>
      <c r="Q119" s="17"/>
      <c r="R119" s="17"/>
      <c r="S119" s="17"/>
    </row>
    <row r="120" spans="1:19" x14ac:dyDescent="0.25">
      <c r="A120" s="38">
        <v>8</v>
      </c>
      <c r="B120" s="181" t="s">
        <v>72</v>
      </c>
      <c r="C120" s="181"/>
      <c r="D120" s="181"/>
      <c r="E120" s="181"/>
      <c r="F120" s="181"/>
      <c r="G120" s="181"/>
      <c r="H120" s="157"/>
      <c r="I120" s="19">
        <f>'[1]9 мес.'!G80+'[1]4 квартал'!G80</f>
        <v>1</v>
      </c>
      <c r="J120" s="19">
        <f>'[1]9 мес.'!H80+'[1]4 квартал'!H80</f>
        <v>1</v>
      </c>
      <c r="K120" s="102">
        <f t="shared" si="8"/>
        <v>7.2254335260115612E-2</v>
      </c>
      <c r="L120" s="30"/>
      <c r="M120" s="17"/>
      <c r="N120" s="17"/>
      <c r="O120" s="17"/>
      <c r="P120" s="17"/>
      <c r="Q120" s="17"/>
      <c r="R120" s="17"/>
      <c r="S120" s="17"/>
    </row>
    <row r="121" spans="1:19" x14ac:dyDescent="0.25">
      <c r="A121" s="38">
        <v>9</v>
      </c>
      <c r="B121" s="181" t="s">
        <v>73</v>
      </c>
      <c r="C121" s="181"/>
      <c r="D121" s="181"/>
      <c r="E121" s="181"/>
      <c r="F121" s="181"/>
      <c r="G121" s="181"/>
      <c r="H121" s="157"/>
      <c r="I121" s="19"/>
      <c r="J121" s="19">
        <f>'[1]9 мес.'!H81+'[1]4 квартал'!H81</f>
        <v>2</v>
      </c>
      <c r="K121" s="102">
        <f t="shared" si="8"/>
        <v>7.2254335260115612E-2</v>
      </c>
      <c r="L121" s="30"/>
      <c r="M121" s="17"/>
      <c r="N121" s="17"/>
      <c r="O121" s="17"/>
      <c r="P121" s="17"/>
      <c r="Q121" s="17"/>
      <c r="R121" s="17"/>
      <c r="S121" s="17"/>
    </row>
    <row r="122" spans="1:19" x14ac:dyDescent="0.25">
      <c r="A122" s="38">
        <v>10</v>
      </c>
      <c r="B122" s="181" t="s">
        <v>74</v>
      </c>
      <c r="C122" s="157"/>
      <c r="D122" s="157"/>
      <c r="E122" s="157"/>
      <c r="F122" s="157"/>
      <c r="G122" s="157"/>
      <c r="H122" s="157"/>
      <c r="I122" s="19"/>
      <c r="J122" s="19">
        <f>'[1]9 мес.'!H82+'[1]4 квартал'!H82</f>
        <v>1</v>
      </c>
      <c r="K122" s="102">
        <f t="shared" si="8"/>
        <v>3.6127167630057806E-2</v>
      </c>
      <c r="L122" s="30"/>
      <c r="M122" s="17"/>
      <c r="N122" s="17"/>
      <c r="O122" s="17"/>
      <c r="P122" s="17"/>
      <c r="Q122" s="17"/>
      <c r="R122" s="17"/>
      <c r="S122" s="17"/>
    </row>
    <row r="123" spans="1:19" x14ac:dyDescent="0.25">
      <c r="A123" s="38">
        <v>11</v>
      </c>
      <c r="B123" s="181" t="s">
        <v>75</v>
      </c>
      <c r="C123" s="181"/>
      <c r="D123" s="181"/>
      <c r="E123" s="181"/>
      <c r="F123" s="181"/>
      <c r="G123" s="181"/>
      <c r="H123" s="157"/>
      <c r="I123" s="19"/>
      <c r="J123" s="19">
        <f>'[1]9 мес.'!H84+'[1]4 квартал'!H84</f>
        <v>2</v>
      </c>
      <c r="K123" s="102">
        <f t="shared" si="8"/>
        <v>7.2254335260115612E-2</v>
      </c>
      <c r="L123" s="30"/>
      <c r="M123" s="17"/>
      <c r="N123" s="17"/>
      <c r="O123" s="17"/>
      <c r="P123" s="17"/>
      <c r="Q123" s="17"/>
      <c r="R123" s="17"/>
      <c r="S123" s="17"/>
    </row>
    <row r="124" spans="1:19" x14ac:dyDescent="0.25">
      <c r="A124" s="38">
        <v>12</v>
      </c>
      <c r="B124" s="181" t="s">
        <v>76</v>
      </c>
      <c r="C124" s="188"/>
      <c r="D124" s="188"/>
      <c r="E124" s="188"/>
      <c r="F124" s="188"/>
      <c r="G124" s="188"/>
      <c r="H124" s="157"/>
      <c r="I124" s="19">
        <f>'[1]9 мес.'!G85+'[1]4 квартал'!G85</f>
        <v>3</v>
      </c>
      <c r="J124" s="19">
        <f>'[1]9 мес.'!H85+'[1]4 квартал'!H85</f>
        <v>9</v>
      </c>
      <c r="K124" s="102">
        <f t="shared" si="8"/>
        <v>0.43352601156069365</v>
      </c>
      <c r="L124" s="30"/>
      <c r="M124" s="17"/>
      <c r="N124" s="17"/>
      <c r="O124" s="17"/>
      <c r="P124" s="17"/>
      <c r="Q124" s="17"/>
      <c r="R124" s="17"/>
      <c r="S124" s="17"/>
    </row>
    <row r="125" spans="1:19" x14ac:dyDescent="0.25">
      <c r="A125" s="38">
        <v>13</v>
      </c>
      <c r="B125" s="181" t="s">
        <v>77</v>
      </c>
      <c r="C125" s="181"/>
      <c r="D125" s="181"/>
      <c r="E125" s="181"/>
      <c r="F125" s="181"/>
      <c r="G125" s="181"/>
      <c r="H125" s="157"/>
      <c r="I125" s="19"/>
      <c r="J125" s="19">
        <f>'[1]9 мес.'!H87+'[1]4 квартал'!H87</f>
        <v>1</v>
      </c>
      <c r="K125" s="102">
        <f t="shared" si="8"/>
        <v>3.6127167630057806E-2</v>
      </c>
      <c r="L125" s="30"/>
      <c r="M125" s="17"/>
      <c r="N125" s="17"/>
      <c r="O125" s="17"/>
      <c r="P125" s="17"/>
      <c r="Q125" s="17"/>
      <c r="R125" s="17"/>
      <c r="S125" s="17"/>
    </row>
    <row r="126" spans="1:19" x14ac:dyDescent="0.25">
      <c r="A126" s="38">
        <v>14</v>
      </c>
      <c r="B126" s="181" t="s">
        <v>78</v>
      </c>
      <c r="C126" s="157"/>
      <c r="D126" s="157"/>
      <c r="E126" s="157"/>
      <c r="F126" s="157"/>
      <c r="G126" s="157"/>
      <c r="H126" s="157"/>
      <c r="I126" s="19">
        <f>'[1]9 мес.'!G88+'[1]4 квартал'!G88</f>
        <v>1</v>
      </c>
      <c r="J126" s="19">
        <f>'[1]9 мес.'!H88+'[1]4 квартал'!H88</f>
        <v>1</v>
      </c>
      <c r="K126" s="102">
        <f t="shared" si="8"/>
        <v>7.2254335260115612E-2</v>
      </c>
      <c r="L126" s="30"/>
      <c r="M126" s="17"/>
      <c r="N126" s="17"/>
      <c r="O126" s="17"/>
      <c r="P126" s="17"/>
      <c r="Q126" s="17"/>
      <c r="R126" s="17"/>
      <c r="S126" s="17"/>
    </row>
    <row r="127" spans="1:19" x14ac:dyDescent="0.25">
      <c r="A127" s="38">
        <v>15</v>
      </c>
      <c r="B127" s="181" t="s">
        <v>79</v>
      </c>
      <c r="C127" s="157"/>
      <c r="D127" s="157"/>
      <c r="E127" s="157"/>
      <c r="F127" s="157"/>
      <c r="G127" s="157"/>
      <c r="H127" s="157"/>
      <c r="I127" s="19"/>
      <c r="J127" s="19">
        <f>'[1]9 мес.'!H89+'[1]4 квартал'!H89</f>
        <v>2</v>
      </c>
      <c r="K127" s="102">
        <f t="shared" si="8"/>
        <v>7.2254335260115612E-2</v>
      </c>
      <c r="L127" s="30"/>
      <c r="M127" s="17"/>
      <c r="N127" s="17"/>
      <c r="O127" s="17"/>
      <c r="P127" s="17"/>
      <c r="Q127" s="17"/>
      <c r="R127" s="17"/>
      <c r="S127" s="17"/>
    </row>
    <row r="128" spans="1:19" x14ac:dyDescent="0.25">
      <c r="A128" s="38">
        <v>16</v>
      </c>
      <c r="B128" s="187" t="s">
        <v>80</v>
      </c>
      <c r="C128" s="188"/>
      <c r="D128" s="188"/>
      <c r="E128" s="188"/>
      <c r="F128" s="188"/>
      <c r="G128" s="188"/>
      <c r="H128" s="157"/>
      <c r="I128" s="19"/>
      <c r="J128" s="19">
        <f>'[1]9 мес.'!H90+'[1]4 квартал'!H90</f>
        <v>2</v>
      </c>
      <c r="K128" s="102">
        <f t="shared" si="8"/>
        <v>7.2254335260115612E-2</v>
      </c>
      <c r="L128" s="30"/>
      <c r="M128" s="17"/>
      <c r="N128" s="17"/>
      <c r="O128" s="17"/>
      <c r="P128" s="17"/>
      <c r="Q128" s="17"/>
      <c r="R128" s="17"/>
      <c r="S128" s="17"/>
    </row>
    <row r="129" spans="1:19" x14ac:dyDescent="0.25">
      <c r="A129" s="38">
        <v>17</v>
      </c>
      <c r="B129" s="181" t="s">
        <v>81</v>
      </c>
      <c r="C129" s="181"/>
      <c r="D129" s="181"/>
      <c r="E129" s="181"/>
      <c r="F129" s="181"/>
      <c r="G129" s="181"/>
      <c r="H129" s="157"/>
      <c r="I129" s="19">
        <f>'[1]9 мес.'!G91+'[1]4 квартал'!G91</f>
        <v>9</v>
      </c>
      <c r="J129" s="19">
        <f>'[1]9 мес.'!H91+'[1]4 квартал'!H91</f>
        <v>15</v>
      </c>
      <c r="K129" s="102">
        <f t="shared" si="8"/>
        <v>0.86705202312138729</v>
      </c>
      <c r="L129" s="30"/>
      <c r="M129" s="17"/>
      <c r="N129" s="17"/>
      <c r="O129" s="17"/>
      <c r="P129" s="17"/>
      <c r="Q129" s="17"/>
      <c r="R129" s="17"/>
      <c r="S129" s="17"/>
    </row>
    <row r="130" spans="1:19" x14ac:dyDescent="0.25">
      <c r="A130" s="38">
        <v>18</v>
      </c>
      <c r="B130" s="181" t="s">
        <v>82</v>
      </c>
      <c r="C130" s="157"/>
      <c r="D130" s="157"/>
      <c r="E130" s="157"/>
      <c r="F130" s="157"/>
      <c r="G130" s="157"/>
      <c r="H130" s="157"/>
      <c r="I130" s="19">
        <f>'[1]9 мес.'!G92+'[1]4 квартал'!G92</f>
        <v>3</v>
      </c>
      <c r="J130" s="19">
        <f>'[1]9 мес.'!H92+'[1]4 квартал'!H92</f>
        <v>2</v>
      </c>
      <c r="K130" s="102">
        <f t="shared" si="8"/>
        <v>0.18063583815028902</v>
      </c>
      <c r="L130" s="30"/>
      <c r="M130" s="17"/>
      <c r="N130" s="17"/>
      <c r="O130" s="17"/>
      <c r="P130" s="17"/>
      <c r="Q130" s="17"/>
      <c r="R130" s="17"/>
      <c r="S130" s="17"/>
    </row>
    <row r="131" spans="1:19" x14ac:dyDescent="0.25">
      <c r="A131" s="38">
        <v>19</v>
      </c>
      <c r="B131" s="181" t="s">
        <v>83</v>
      </c>
      <c r="C131" s="181"/>
      <c r="D131" s="181"/>
      <c r="E131" s="181"/>
      <c r="F131" s="181"/>
      <c r="G131" s="181"/>
      <c r="H131" s="157"/>
      <c r="I131" s="19"/>
      <c r="J131" s="19">
        <f>'[1]9 мес.'!H93+'[1]4 квартал'!H93</f>
        <v>3</v>
      </c>
      <c r="K131" s="102">
        <f t="shared" si="8"/>
        <v>0.10838150289017341</v>
      </c>
      <c r="L131" s="30"/>
      <c r="M131" s="17"/>
      <c r="N131" s="17"/>
      <c r="O131" s="17"/>
      <c r="P131" s="17"/>
      <c r="Q131" s="17"/>
      <c r="R131" s="17"/>
      <c r="S131" s="17"/>
    </row>
    <row r="132" spans="1:19" x14ac:dyDescent="0.25">
      <c r="A132" s="38">
        <v>20</v>
      </c>
      <c r="B132" s="181" t="s">
        <v>84</v>
      </c>
      <c r="C132" s="157"/>
      <c r="D132" s="157"/>
      <c r="E132" s="157"/>
      <c r="F132" s="157"/>
      <c r="G132" s="157"/>
      <c r="H132" s="157"/>
      <c r="I132" s="19"/>
      <c r="J132" s="19">
        <f>'[1]9 мес.'!H94+'[1]4 квартал'!H94</f>
        <v>1</v>
      </c>
      <c r="K132" s="102">
        <f t="shared" si="8"/>
        <v>3.6127167630057806E-2</v>
      </c>
      <c r="L132" s="30"/>
      <c r="M132" s="17"/>
      <c r="N132" s="17"/>
      <c r="O132" s="17"/>
      <c r="P132" s="17"/>
      <c r="Q132" s="17"/>
      <c r="R132" s="17"/>
      <c r="S132" s="17"/>
    </row>
    <row r="133" spans="1:19" x14ac:dyDescent="0.25">
      <c r="A133" s="38">
        <v>21</v>
      </c>
      <c r="B133" s="181" t="s">
        <v>85</v>
      </c>
      <c r="C133" s="157"/>
      <c r="D133" s="157"/>
      <c r="E133" s="157"/>
      <c r="F133" s="157"/>
      <c r="G133" s="157"/>
      <c r="H133" s="157"/>
      <c r="I133" s="19">
        <f>'[1]9 мес.'!G95+'[1]4 квартал'!G95</f>
        <v>3</v>
      </c>
      <c r="J133" s="19">
        <f>'[1]9 мес.'!H95+'[1]4 квартал'!H95</f>
        <v>1</v>
      </c>
      <c r="K133" s="102">
        <f t="shared" si="8"/>
        <v>0.14450867052023122</v>
      </c>
      <c r="L133" s="30"/>
      <c r="M133" s="17"/>
      <c r="N133" s="17"/>
      <c r="O133" s="17"/>
      <c r="P133" s="17"/>
      <c r="Q133" s="17"/>
      <c r="R133" s="17"/>
      <c r="S133" s="17"/>
    </row>
    <row r="134" spans="1:19" x14ac:dyDescent="0.25">
      <c r="A134" s="38">
        <v>22</v>
      </c>
      <c r="B134" s="181" t="s">
        <v>86</v>
      </c>
      <c r="C134" s="181"/>
      <c r="D134" s="181"/>
      <c r="E134" s="181"/>
      <c r="F134" s="181"/>
      <c r="G134" s="181"/>
      <c r="H134" s="157"/>
      <c r="I134" s="19">
        <f>'[1]9 мес.'!G96+'[1]4 квартал'!G96</f>
        <v>1</v>
      </c>
      <c r="J134" s="19">
        <f>'[1]9 мес.'!H96+'[1]4 квартал'!H96</f>
        <v>2</v>
      </c>
      <c r="K134" s="102">
        <f t="shared" si="8"/>
        <v>0.10838150289017341</v>
      </c>
      <c r="L134" s="30"/>
      <c r="M134" s="17"/>
      <c r="N134" s="17"/>
      <c r="O134" s="17"/>
      <c r="P134" s="17"/>
      <c r="Q134" s="17"/>
      <c r="R134" s="17"/>
      <c r="S134" s="17"/>
    </row>
    <row r="135" spans="1:19" x14ac:dyDescent="0.25">
      <c r="A135" s="38">
        <v>23</v>
      </c>
      <c r="B135" s="181" t="s">
        <v>87</v>
      </c>
      <c r="C135" s="157"/>
      <c r="D135" s="157"/>
      <c r="E135" s="157"/>
      <c r="F135" s="157"/>
      <c r="G135" s="157"/>
      <c r="H135" s="157"/>
      <c r="I135" s="19"/>
      <c r="J135" s="19">
        <f>'[1]9 мес.'!H97+'[1]4 квартал'!H97</f>
        <v>2</v>
      </c>
      <c r="K135" s="102">
        <f t="shared" si="8"/>
        <v>7.2254335260115612E-2</v>
      </c>
      <c r="L135" s="30"/>
      <c r="M135" s="17"/>
      <c r="N135" s="17"/>
      <c r="O135" s="17"/>
      <c r="P135" s="17"/>
      <c r="Q135" s="17"/>
      <c r="R135" s="17"/>
      <c r="S135" s="17"/>
    </row>
    <row r="136" spans="1:19" x14ac:dyDescent="0.25">
      <c r="A136" s="38">
        <v>24</v>
      </c>
      <c r="B136" s="181" t="s">
        <v>88</v>
      </c>
      <c r="C136" s="157"/>
      <c r="D136" s="157"/>
      <c r="E136" s="157"/>
      <c r="F136" s="157"/>
      <c r="G136" s="157"/>
      <c r="H136" s="157"/>
      <c r="I136" s="19">
        <f>'[1]9 мес.'!G98+'[1]4 квартал'!G98</f>
        <v>1</v>
      </c>
      <c r="J136" s="19">
        <f>'[1]9 мес.'!H98+'[1]4 квартал'!H98</f>
        <v>2</v>
      </c>
      <c r="K136" s="102">
        <f t="shared" si="8"/>
        <v>0.10838150289017341</v>
      </c>
      <c r="L136" s="30"/>
      <c r="M136" s="17"/>
      <c r="N136" s="17"/>
      <c r="O136" s="17"/>
      <c r="P136" s="17"/>
      <c r="Q136" s="17"/>
      <c r="R136" s="17"/>
      <c r="S136" s="17"/>
    </row>
    <row r="137" spans="1:19" x14ac:dyDescent="0.25">
      <c r="A137" s="38">
        <v>25</v>
      </c>
      <c r="B137" s="181" t="s">
        <v>89</v>
      </c>
      <c r="C137" s="157"/>
      <c r="D137" s="157"/>
      <c r="E137" s="157"/>
      <c r="F137" s="157"/>
      <c r="G137" s="157"/>
      <c r="H137" s="157"/>
      <c r="I137" s="19"/>
      <c r="J137" s="19">
        <f>'[1]9 мес.'!H99+'[1]4 квартал'!H99</f>
        <v>2</v>
      </c>
      <c r="K137" s="102">
        <f t="shared" si="8"/>
        <v>7.2254335260115612E-2</v>
      </c>
      <c r="L137" s="30"/>
      <c r="M137" s="17"/>
      <c r="N137" s="17"/>
      <c r="O137" s="17"/>
      <c r="P137" s="17"/>
      <c r="Q137" s="17"/>
      <c r="R137" s="17"/>
      <c r="S137" s="17"/>
    </row>
    <row r="138" spans="1:19" x14ac:dyDescent="0.25">
      <c r="A138" s="38">
        <v>26</v>
      </c>
      <c r="B138" s="181" t="s">
        <v>90</v>
      </c>
      <c r="C138" s="157"/>
      <c r="D138" s="157"/>
      <c r="E138" s="157"/>
      <c r="F138" s="157"/>
      <c r="G138" s="157"/>
      <c r="H138" s="157"/>
      <c r="I138" s="19">
        <f>'[1]9 мес.'!G100+'[1]4 квартал'!G100</f>
        <v>3</v>
      </c>
      <c r="J138" s="19">
        <f>'[1]9 мес.'!H100+'[1]4 квартал'!H100</f>
        <v>1</v>
      </c>
      <c r="K138" s="102">
        <f t="shared" si="8"/>
        <v>0.14450867052023122</v>
      </c>
      <c r="L138" s="30"/>
      <c r="M138" s="17"/>
      <c r="N138" s="17"/>
      <c r="O138" s="17"/>
      <c r="P138" s="17"/>
      <c r="Q138" s="17"/>
      <c r="R138" s="17"/>
      <c r="S138" s="17"/>
    </row>
    <row r="139" spans="1:19" x14ac:dyDescent="0.25">
      <c r="A139" s="38">
        <v>27</v>
      </c>
      <c r="B139" s="181" t="s">
        <v>91</v>
      </c>
      <c r="C139" s="157"/>
      <c r="D139" s="157"/>
      <c r="E139" s="157"/>
      <c r="F139" s="157"/>
      <c r="G139" s="157"/>
      <c r="H139" s="157"/>
      <c r="I139" s="19"/>
      <c r="J139" s="19">
        <f>'[1]9 мес.'!H102+'[1]4 квартал'!H102</f>
        <v>3</v>
      </c>
      <c r="K139" s="102">
        <f t="shared" si="8"/>
        <v>0.10838150289017341</v>
      </c>
      <c r="L139" s="30"/>
      <c r="M139" s="17"/>
      <c r="N139" s="17"/>
      <c r="O139" s="17"/>
      <c r="P139" s="17"/>
      <c r="Q139" s="17"/>
      <c r="R139" s="17"/>
      <c r="S139" s="17"/>
    </row>
    <row r="140" spans="1:19" x14ac:dyDescent="0.25">
      <c r="A140" s="38">
        <v>28</v>
      </c>
      <c r="B140" s="181" t="s">
        <v>92</v>
      </c>
      <c r="C140" s="181"/>
      <c r="D140" s="181"/>
      <c r="E140" s="181"/>
      <c r="F140" s="181"/>
      <c r="G140" s="181"/>
      <c r="H140" s="157"/>
      <c r="I140" s="19"/>
      <c r="J140" s="19">
        <f>'[1]9 мес.'!H103+'[1]4 квартал'!H103</f>
        <v>1</v>
      </c>
      <c r="K140" s="102">
        <f t="shared" si="8"/>
        <v>3.6127167630057806E-2</v>
      </c>
      <c r="L140" s="30"/>
      <c r="M140" s="17"/>
      <c r="N140" s="17"/>
      <c r="O140" s="17"/>
      <c r="P140" s="17"/>
      <c r="Q140" s="17"/>
      <c r="R140" s="17"/>
      <c r="S140" s="17"/>
    </row>
    <row r="141" spans="1:19" ht="18.75" customHeight="1" x14ac:dyDescent="0.25">
      <c r="A141" s="38">
        <v>29</v>
      </c>
      <c r="B141" s="193" t="s">
        <v>93</v>
      </c>
      <c r="C141" s="193"/>
      <c r="D141" s="193"/>
      <c r="E141" s="193"/>
      <c r="F141" s="193"/>
      <c r="G141" s="193"/>
      <c r="H141" s="184"/>
      <c r="I141" s="19"/>
      <c r="J141" s="19">
        <f>'[1]9 мес.'!H104+'[1]4 квартал'!H104</f>
        <v>5</v>
      </c>
      <c r="K141" s="102">
        <f t="shared" si="8"/>
        <v>0.18063583815028902</v>
      </c>
      <c r="L141" s="30"/>
      <c r="M141" s="17"/>
      <c r="N141" s="17"/>
      <c r="O141" s="17"/>
      <c r="P141" s="17"/>
      <c r="Q141" s="17"/>
      <c r="R141" s="17"/>
      <c r="S141" s="17"/>
    </row>
    <row r="142" spans="1:19" ht="18.75" customHeight="1" x14ac:dyDescent="0.25">
      <c r="A142" s="38">
        <v>30</v>
      </c>
      <c r="B142" s="193" t="s">
        <v>94</v>
      </c>
      <c r="C142" s="184"/>
      <c r="D142" s="184"/>
      <c r="E142" s="184"/>
      <c r="F142" s="184"/>
      <c r="G142" s="184"/>
      <c r="H142" s="184"/>
      <c r="I142" s="19"/>
      <c r="J142" s="19">
        <f>'[1]9 мес.'!H106+'[1]4 квартал'!H106</f>
        <v>3</v>
      </c>
      <c r="K142" s="102">
        <f t="shared" si="8"/>
        <v>0.10838150289017341</v>
      </c>
      <c r="L142" s="30"/>
      <c r="M142" s="17"/>
      <c r="N142" s="17"/>
      <c r="O142" s="17"/>
      <c r="P142" s="17"/>
      <c r="Q142" s="17"/>
      <c r="R142" s="17"/>
      <c r="S142" s="17"/>
    </row>
    <row r="143" spans="1:19" x14ac:dyDescent="0.25">
      <c r="A143" s="38">
        <v>31</v>
      </c>
      <c r="B143" s="193" t="s">
        <v>95</v>
      </c>
      <c r="C143" s="157"/>
      <c r="D143" s="157"/>
      <c r="E143" s="157"/>
      <c r="F143" s="157"/>
      <c r="G143" s="157"/>
      <c r="H143" s="157"/>
      <c r="I143" s="19"/>
      <c r="J143" s="19">
        <f>'[1]9 мес.'!H108+'[1]4 квартал'!H108</f>
        <v>1</v>
      </c>
      <c r="K143" s="102">
        <f t="shared" si="8"/>
        <v>3.6127167630057806E-2</v>
      </c>
      <c r="L143" s="30"/>
      <c r="M143" s="17"/>
      <c r="N143" s="17"/>
      <c r="O143" s="17"/>
      <c r="P143" s="17"/>
      <c r="Q143" s="17"/>
      <c r="R143" s="17"/>
      <c r="S143" s="17"/>
    </row>
    <row r="144" spans="1:19" ht="18.75" customHeight="1" x14ac:dyDescent="0.25">
      <c r="A144" s="38">
        <v>32</v>
      </c>
      <c r="B144" s="187" t="s">
        <v>96</v>
      </c>
      <c r="C144" s="186"/>
      <c r="D144" s="186"/>
      <c r="E144" s="186"/>
      <c r="F144" s="186"/>
      <c r="G144" s="186"/>
      <c r="H144" s="186"/>
      <c r="I144" s="19">
        <f>'[1]9 мес.'!G110+'[1]4 квартал'!G110</f>
        <v>2</v>
      </c>
      <c r="J144" s="19">
        <f>'[1]9 мес.'!H110+'[1]4 квартал'!H110</f>
        <v>2</v>
      </c>
      <c r="K144" s="102">
        <f t="shared" si="8"/>
        <v>0.14450867052023122</v>
      </c>
      <c r="L144" s="30"/>
      <c r="M144" s="17"/>
      <c r="N144" s="17"/>
      <c r="O144" s="17"/>
      <c r="P144" s="17"/>
      <c r="Q144" s="17"/>
      <c r="R144" s="17"/>
      <c r="S144" s="17"/>
    </row>
    <row r="145" spans="1:19" x14ac:dyDescent="0.25">
      <c r="A145" s="38">
        <v>33</v>
      </c>
      <c r="B145" s="187" t="s">
        <v>97</v>
      </c>
      <c r="C145" s="186"/>
      <c r="D145" s="186"/>
      <c r="E145" s="186"/>
      <c r="F145" s="186"/>
      <c r="G145" s="186"/>
      <c r="H145" s="186"/>
      <c r="I145" s="19"/>
      <c r="J145" s="19">
        <f>'[1]9 мес.'!H111+'[1]4 квартал'!H111</f>
        <v>2</v>
      </c>
      <c r="K145" s="102">
        <f t="shared" si="8"/>
        <v>7.2254335260115612E-2</v>
      </c>
      <c r="L145" s="30"/>
      <c r="M145" s="17"/>
      <c r="N145" s="17"/>
      <c r="O145" s="17"/>
      <c r="P145" s="17"/>
      <c r="Q145" s="17"/>
      <c r="R145" s="17"/>
      <c r="S145" s="17"/>
    </row>
    <row r="146" spans="1:19" x14ac:dyDescent="0.25">
      <c r="A146" s="38"/>
      <c r="B146" s="192" t="s">
        <v>98</v>
      </c>
      <c r="C146" s="192"/>
      <c r="D146" s="192"/>
      <c r="E146" s="192"/>
      <c r="F146" s="192"/>
      <c r="G146" s="192"/>
      <c r="H146" s="184"/>
      <c r="I146" s="19"/>
      <c r="J146" s="19"/>
      <c r="K146" s="102"/>
      <c r="L146" s="30"/>
      <c r="M146" s="17"/>
      <c r="N146" s="17"/>
      <c r="O146" s="17"/>
      <c r="P146" s="17"/>
      <c r="Q146" s="17"/>
      <c r="R146" s="17"/>
      <c r="S146" s="17"/>
    </row>
    <row r="147" spans="1:19" x14ac:dyDescent="0.25">
      <c r="A147" s="38">
        <v>1</v>
      </c>
      <c r="B147" s="181" t="s">
        <v>99</v>
      </c>
      <c r="C147" s="157"/>
      <c r="D147" s="157"/>
      <c r="E147" s="157"/>
      <c r="F147" s="157"/>
      <c r="G147" s="157"/>
      <c r="H147" s="157"/>
      <c r="I147" s="19"/>
      <c r="J147" s="19">
        <f>'[1]9 мес.'!H115+'[1]4 квартал'!H115</f>
        <v>1</v>
      </c>
      <c r="K147" s="102">
        <f>(I147+J147)*100/2768</f>
        <v>3.6127167630057806E-2</v>
      </c>
      <c r="L147" s="30"/>
      <c r="M147" s="17"/>
      <c r="N147" s="17"/>
      <c r="O147" s="17"/>
      <c r="P147" s="17"/>
      <c r="Q147" s="17"/>
      <c r="R147" s="17"/>
      <c r="S147" s="17"/>
    </row>
    <row r="148" spans="1:19" x14ac:dyDescent="0.25">
      <c r="A148" s="38">
        <v>2</v>
      </c>
      <c r="B148" s="187" t="s">
        <v>100</v>
      </c>
      <c r="C148" s="186"/>
      <c r="D148" s="186"/>
      <c r="E148" s="186"/>
      <c r="F148" s="186"/>
      <c r="G148" s="186"/>
      <c r="H148" s="186"/>
      <c r="I148" s="19"/>
      <c r="J148" s="19">
        <f>'[1]9 мес.'!H116+'[1]4 квартал'!H116</f>
        <v>2</v>
      </c>
      <c r="K148" s="102">
        <f>(I148+J148)*100/2768</f>
        <v>7.2254335260115612E-2</v>
      </c>
      <c r="L148" s="30"/>
      <c r="M148" s="17"/>
      <c r="N148" s="17"/>
      <c r="O148" s="17"/>
      <c r="P148" s="17"/>
      <c r="Q148" s="17"/>
      <c r="R148" s="17"/>
      <c r="S148" s="17"/>
    </row>
    <row r="149" spans="1:19" x14ac:dyDescent="0.25">
      <c r="A149" s="20"/>
      <c r="B149" s="189" t="s">
        <v>11</v>
      </c>
      <c r="C149" s="190"/>
      <c r="D149" s="190"/>
      <c r="E149" s="190"/>
      <c r="F149" s="190"/>
      <c r="G149" s="190"/>
      <c r="H149" s="191"/>
      <c r="I149" s="19">
        <f>SUM(I113:I148)</f>
        <v>42</v>
      </c>
      <c r="J149" s="19">
        <f>'[1]9 мес.'!H117+'[1]4 квартал'!H117</f>
        <v>91</v>
      </c>
      <c r="K149" s="102">
        <f>(I149+J149)*100/2768</f>
        <v>4.8049132947976876</v>
      </c>
      <c r="L149" s="30"/>
      <c r="M149" s="17"/>
      <c r="N149" s="17"/>
      <c r="O149" s="17"/>
      <c r="P149" s="17"/>
      <c r="Q149" s="17"/>
      <c r="R149" s="17"/>
      <c r="S149" s="17"/>
    </row>
    <row r="150" spans="1:19" ht="9.75" customHeight="1" x14ac:dyDescent="0.25">
      <c r="A150" s="3"/>
      <c r="B150" s="3"/>
      <c r="C150" s="3"/>
      <c r="D150" s="3"/>
      <c r="E150" s="3"/>
      <c r="F150" s="3"/>
      <c r="G150" s="3"/>
      <c r="H150" s="23"/>
      <c r="I150" s="90"/>
      <c r="J150" s="23"/>
      <c r="K150" s="23"/>
      <c r="L150" s="30"/>
      <c r="M150" s="17"/>
      <c r="N150" s="17"/>
      <c r="O150" s="17"/>
      <c r="P150" s="17"/>
      <c r="Q150" s="17"/>
      <c r="R150" s="17"/>
      <c r="S150" s="17"/>
    </row>
    <row r="151" spans="1:19" ht="30" customHeight="1" x14ac:dyDescent="0.25">
      <c r="A151" s="169" t="s">
        <v>101</v>
      </c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30"/>
      <c r="M151" s="17"/>
      <c r="N151" s="17"/>
      <c r="O151" s="17"/>
      <c r="P151" s="17"/>
      <c r="Q151" s="17"/>
      <c r="R151" s="17"/>
      <c r="S151" s="17"/>
    </row>
    <row r="152" spans="1:19" ht="14.25" customHeight="1" x14ac:dyDescent="0.25">
      <c r="A152" s="23"/>
      <c r="B152" s="170">
        <f>C179+D179</f>
        <v>2860</v>
      </c>
      <c r="C152" s="170"/>
      <c r="D152" s="170" t="s">
        <v>102</v>
      </c>
      <c r="E152" s="170"/>
      <c r="F152" s="170"/>
      <c r="G152" s="23"/>
      <c r="H152" s="23"/>
      <c r="I152" s="90"/>
      <c r="J152" s="23"/>
      <c r="K152" s="23"/>
      <c r="L152" s="30"/>
      <c r="M152" s="17"/>
      <c r="N152" s="17"/>
      <c r="O152" s="17"/>
      <c r="P152" s="17"/>
      <c r="Q152" s="17"/>
      <c r="R152" s="17"/>
      <c r="S152" s="17"/>
    </row>
    <row r="153" spans="1:19" ht="26.25" customHeight="1" x14ac:dyDescent="0.25">
      <c r="A153" s="206" t="s">
        <v>103</v>
      </c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30"/>
      <c r="M153" s="17"/>
      <c r="N153" s="17"/>
      <c r="O153" s="17"/>
      <c r="P153" s="17"/>
      <c r="Q153" s="17"/>
      <c r="R153" s="17"/>
      <c r="S153" s="17"/>
    </row>
    <row r="154" spans="1:19" ht="17.25" customHeight="1" x14ac:dyDescent="0.2">
      <c r="A154" s="35"/>
      <c r="B154" s="36"/>
      <c r="C154" s="36"/>
      <c r="D154" s="36"/>
      <c r="E154" s="36"/>
      <c r="F154" s="36"/>
      <c r="G154" s="35"/>
      <c r="H154" s="35"/>
      <c r="I154" s="35"/>
      <c r="J154" s="197" t="s">
        <v>154</v>
      </c>
      <c r="K154" s="198"/>
      <c r="L154" s="30"/>
      <c r="M154" s="17"/>
      <c r="N154" s="17"/>
      <c r="O154" s="17"/>
      <c r="P154" s="17"/>
      <c r="Q154" s="17"/>
      <c r="R154" s="17"/>
      <c r="S154" s="17"/>
    </row>
    <row r="155" spans="1:19" ht="15.75" customHeight="1" x14ac:dyDescent="0.25">
      <c r="A155" s="122" t="s">
        <v>105</v>
      </c>
      <c r="B155" s="122" t="s">
        <v>106</v>
      </c>
      <c r="C155" s="132" t="s">
        <v>107</v>
      </c>
      <c r="D155" s="145"/>
      <c r="E155" s="145"/>
      <c r="F155" s="210"/>
      <c r="G155" s="211" t="s">
        <v>108</v>
      </c>
      <c r="H155" s="212"/>
      <c r="I155" s="212"/>
      <c r="J155" s="213"/>
      <c r="K155" s="124" t="s">
        <v>109</v>
      </c>
      <c r="L155" s="30"/>
      <c r="M155" s="17"/>
      <c r="N155" s="17"/>
      <c r="O155" s="17"/>
      <c r="P155" s="17"/>
      <c r="Q155" s="17"/>
      <c r="R155" s="17"/>
      <c r="S155" s="17"/>
    </row>
    <row r="156" spans="1:19" ht="12" customHeight="1" x14ac:dyDescent="0.25">
      <c r="A156" s="207"/>
      <c r="B156" s="208"/>
      <c r="C156" s="211" t="s">
        <v>110</v>
      </c>
      <c r="D156" s="292"/>
      <c r="E156" s="292"/>
      <c r="F156" s="293"/>
      <c r="G156" s="132" t="s">
        <v>111</v>
      </c>
      <c r="H156" s="145"/>
      <c r="I156" s="145"/>
      <c r="J156" s="133"/>
      <c r="K156" s="214"/>
      <c r="L156" s="30"/>
      <c r="M156" s="17"/>
      <c r="N156" s="17"/>
      <c r="O156" s="17"/>
      <c r="P156" s="17"/>
      <c r="Q156" s="17"/>
      <c r="R156" s="17"/>
      <c r="S156" s="17"/>
    </row>
    <row r="157" spans="1:19" ht="37.5" customHeight="1" x14ac:dyDescent="0.25">
      <c r="A157" s="173"/>
      <c r="B157" s="209"/>
      <c r="C157" s="40" t="s">
        <v>112</v>
      </c>
      <c r="D157" s="40" t="s">
        <v>38</v>
      </c>
      <c r="E157" s="104" t="s">
        <v>393</v>
      </c>
      <c r="F157" s="40" t="s">
        <v>39</v>
      </c>
      <c r="G157" s="26" t="s">
        <v>112</v>
      </c>
      <c r="H157" s="26" t="s">
        <v>38</v>
      </c>
      <c r="I157" s="104" t="s">
        <v>393</v>
      </c>
      <c r="J157" s="40" t="s">
        <v>113</v>
      </c>
      <c r="K157" s="214"/>
      <c r="L157" s="30"/>
      <c r="M157" s="17"/>
      <c r="N157" s="17"/>
      <c r="O157" s="17"/>
      <c r="P157" s="17"/>
      <c r="Q157" s="17"/>
      <c r="R157" s="17"/>
      <c r="S157" s="17"/>
    </row>
    <row r="158" spans="1:19" ht="67.5" customHeight="1" x14ac:dyDescent="0.25">
      <c r="A158" s="38">
        <v>1</v>
      </c>
      <c r="B158" s="39" t="s">
        <v>114</v>
      </c>
      <c r="C158" s="38">
        <f>J197</f>
        <v>18</v>
      </c>
      <c r="D158" s="38">
        <f>K197</f>
        <v>10</v>
      </c>
      <c r="E158" s="38">
        <f>C158+D158</f>
        <v>28</v>
      </c>
      <c r="F158" s="41">
        <f t="shared" ref="F158:F179" si="9">(C158+D158)*100/2860</f>
        <v>0.97902097902097907</v>
      </c>
      <c r="G158" s="38">
        <v>19</v>
      </c>
      <c r="H158" s="38">
        <v>13</v>
      </c>
      <c r="I158" s="38">
        <f>G158+H158</f>
        <v>32</v>
      </c>
      <c r="J158" s="41">
        <v>1.4</v>
      </c>
      <c r="K158" s="29">
        <f t="shared" ref="K158:K168" si="10">((C158+D158)-(G158+H158))*100/N158</f>
        <v>-12.5</v>
      </c>
      <c r="L158" s="30"/>
      <c r="M158" s="42">
        <f t="shared" ref="M158:M178" si="11">C158+D158</f>
        <v>28</v>
      </c>
      <c r="N158" s="42">
        <f t="shared" ref="N158:N179" si="12">G158+H158</f>
        <v>32</v>
      </c>
      <c r="O158" s="17"/>
      <c r="P158" s="17"/>
      <c r="Q158" s="17"/>
      <c r="R158" s="17"/>
      <c r="S158" s="17"/>
    </row>
    <row r="159" spans="1:19" ht="41.25" customHeight="1" x14ac:dyDescent="0.25">
      <c r="A159" s="38">
        <v>2</v>
      </c>
      <c r="B159" s="39" t="s">
        <v>115</v>
      </c>
      <c r="C159" s="38">
        <f>J216</f>
        <v>57</v>
      </c>
      <c r="D159" s="38">
        <f>K216</f>
        <v>32</v>
      </c>
      <c r="E159" s="38">
        <f t="shared" ref="E159:E179" si="13">C159+D159</f>
        <v>89</v>
      </c>
      <c r="F159" s="41">
        <f t="shared" si="9"/>
        <v>3.1118881118881121</v>
      </c>
      <c r="G159" s="38">
        <v>43</v>
      </c>
      <c r="H159" s="38">
        <v>33</v>
      </c>
      <c r="I159" s="38">
        <f t="shared" ref="I159:I179" si="14">G159+H159</f>
        <v>76</v>
      </c>
      <c r="J159" s="41">
        <v>3.2</v>
      </c>
      <c r="K159" s="29">
        <f t="shared" si="10"/>
        <v>17.105263157894736</v>
      </c>
      <c r="L159" s="30"/>
      <c r="M159" s="42">
        <f t="shared" si="11"/>
        <v>89</v>
      </c>
      <c r="N159" s="42">
        <f t="shared" si="12"/>
        <v>76</v>
      </c>
      <c r="O159" s="17"/>
      <c r="P159" s="17"/>
      <c r="Q159" s="17"/>
      <c r="R159" s="17"/>
      <c r="S159" s="17"/>
    </row>
    <row r="160" spans="1:19" ht="47.25" x14ac:dyDescent="0.25">
      <c r="A160" s="38">
        <v>3</v>
      </c>
      <c r="B160" s="39" t="s">
        <v>116</v>
      </c>
      <c r="C160" s="38">
        <f>J229</f>
        <v>10</v>
      </c>
      <c r="D160" s="38">
        <f>K229</f>
        <v>16</v>
      </c>
      <c r="E160" s="38">
        <f t="shared" si="13"/>
        <v>26</v>
      </c>
      <c r="F160" s="41">
        <f t="shared" si="9"/>
        <v>0.90909090909090906</v>
      </c>
      <c r="G160" s="38">
        <v>16</v>
      </c>
      <c r="H160" s="38">
        <v>13</v>
      </c>
      <c r="I160" s="38">
        <f t="shared" si="14"/>
        <v>29</v>
      </c>
      <c r="J160" s="41">
        <v>1.2</v>
      </c>
      <c r="K160" s="29">
        <f t="shared" si="10"/>
        <v>-10.344827586206897</v>
      </c>
      <c r="L160" s="30"/>
      <c r="M160" s="42">
        <f t="shared" si="11"/>
        <v>26</v>
      </c>
      <c r="N160" s="42">
        <f t="shared" si="12"/>
        <v>29</v>
      </c>
      <c r="O160" s="17"/>
      <c r="P160" s="17"/>
      <c r="Q160" s="17"/>
      <c r="R160" s="17"/>
      <c r="S160" s="17"/>
    </row>
    <row r="161" spans="1:19" ht="43.5" customHeight="1" x14ac:dyDescent="0.25">
      <c r="A161" s="38">
        <v>4</v>
      </c>
      <c r="B161" s="39" t="s">
        <v>117</v>
      </c>
      <c r="C161" s="38">
        <f>J241</f>
        <v>26</v>
      </c>
      <c r="D161" s="38">
        <f>K241</f>
        <v>13</v>
      </c>
      <c r="E161" s="38">
        <f t="shared" si="13"/>
        <v>39</v>
      </c>
      <c r="F161" s="41">
        <f t="shared" si="9"/>
        <v>1.3636363636363635</v>
      </c>
      <c r="G161" s="38">
        <v>21</v>
      </c>
      <c r="H161" s="38">
        <v>48</v>
      </c>
      <c r="I161" s="38">
        <f t="shared" si="14"/>
        <v>69</v>
      </c>
      <c r="J161" s="41">
        <v>2.9</v>
      </c>
      <c r="K161" s="29">
        <f t="shared" si="10"/>
        <v>-43.478260869565219</v>
      </c>
      <c r="L161" s="30"/>
      <c r="M161" s="42">
        <f t="shared" si="11"/>
        <v>39</v>
      </c>
      <c r="N161" s="42">
        <f t="shared" si="12"/>
        <v>69</v>
      </c>
      <c r="O161" s="17"/>
      <c r="P161" s="17"/>
      <c r="Q161" s="17"/>
      <c r="R161" s="17"/>
      <c r="S161" s="17"/>
    </row>
    <row r="162" spans="1:19" ht="31.5" x14ac:dyDescent="0.25">
      <c r="A162" s="38">
        <v>5</v>
      </c>
      <c r="B162" s="39" t="s">
        <v>118</v>
      </c>
      <c r="C162" s="38">
        <f>J248</f>
        <v>1</v>
      </c>
      <c r="D162" s="38">
        <f>K248</f>
        <v>0</v>
      </c>
      <c r="E162" s="38">
        <f t="shared" si="13"/>
        <v>1</v>
      </c>
      <c r="F162" s="41">
        <f t="shared" si="9"/>
        <v>3.4965034965034968E-2</v>
      </c>
      <c r="G162" s="38">
        <v>1</v>
      </c>
      <c r="H162" s="38">
        <v>4</v>
      </c>
      <c r="I162" s="38">
        <f t="shared" si="14"/>
        <v>5</v>
      </c>
      <c r="J162" s="41">
        <v>0.2</v>
      </c>
      <c r="K162" s="29">
        <f t="shared" si="10"/>
        <v>-80</v>
      </c>
      <c r="L162" s="30"/>
      <c r="M162" s="42">
        <f t="shared" si="11"/>
        <v>1</v>
      </c>
      <c r="N162" s="42">
        <f t="shared" si="12"/>
        <v>5</v>
      </c>
      <c r="O162" s="17"/>
      <c r="P162" s="17"/>
      <c r="Q162" s="17"/>
      <c r="R162" s="17"/>
      <c r="S162" s="17"/>
    </row>
    <row r="163" spans="1:19" ht="51.75" customHeight="1" x14ac:dyDescent="0.25">
      <c r="A163" s="38">
        <v>6</v>
      </c>
      <c r="B163" s="82" t="s">
        <v>119</v>
      </c>
      <c r="C163" s="83">
        <f>J264</f>
        <v>45</v>
      </c>
      <c r="D163" s="83">
        <f>K264</f>
        <v>45</v>
      </c>
      <c r="E163" s="83">
        <f t="shared" si="13"/>
        <v>90</v>
      </c>
      <c r="F163" s="41">
        <f t="shared" si="9"/>
        <v>3.1468531468531467</v>
      </c>
      <c r="G163" s="83">
        <v>42</v>
      </c>
      <c r="H163" s="83">
        <v>58</v>
      </c>
      <c r="I163" s="83">
        <f t="shared" si="14"/>
        <v>100</v>
      </c>
      <c r="J163" s="41">
        <v>4.3</v>
      </c>
      <c r="K163" s="41">
        <f t="shared" si="10"/>
        <v>-10</v>
      </c>
      <c r="L163" s="30"/>
      <c r="M163" s="42">
        <f t="shared" si="11"/>
        <v>90</v>
      </c>
      <c r="N163" s="42">
        <f t="shared" si="12"/>
        <v>100</v>
      </c>
      <c r="O163" s="17"/>
      <c r="P163" s="17"/>
      <c r="Q163" s="17"/>
      <c r="R163" s="17"/>
      <c r="S163" s="17"/>
    </row>
    <row r="164" spans="1:19" x14ac:dyDescent="0.25">
      <c r="A164" s="38">
        <v>7</v>
      </c>
      <c r="B164" s="43" t="s">
        <v>120</v>
      </c>
      <c r="C164" s="38">
        <f>J272</f>
        <v>8</v>
      </c>
      <c r="D164" s="38">
        <f>K272</f>
        <v>7</v>
      </c>
      <c r="E164" s="38">
        <f t="shared" si="13"/>
        <v>15</v>
      </c>
      <c r="F164" s="41">
        <f t="shared" si="9"/>
        <v>0.52447552447552448</v>
      </c>
      <c r="G164" s="38">
        <v>9</v>
      </c>
      <c r="H164" s="38">
        <v>7</v>
      </c>
      <c r="I164" s="38">
        <f t="shared" si="14"/>
        <v>16</v>
      </c>
      <c r="J164" s="41">
        <v>0.7</v>
      </c>
      <c r="K164" s="29">
        <f t="shared" si="10"/>
        <v>-6.25</v>
      </c>
      <c r="L164" s="30"/>
      <c r="M164" s="42">
        <f t="shared" si="11"/>
        <v>15</v>
      </c>
      <c r="N164" s="42">
        <f t="shared" si="12"/>
        <v>16</v>
      </c>
      <c r="O164" s="17"/>
      <c r="P164" s="17"/>
      <c r="Q164" s="17"/>
      <c r="R164" s="17"/>
      <c r="S164" s="17"/>
    </row>
    <row r="165" spans="1:19" ht="63" x14ac:dyDescent="0.25">
      <c r="A165" s="38">
        <v>8</v>
      </c>
      <c r="B165" s="82" t="s">
        <v>121</v>
      </c>
      <c r="C165" s="83">
        <f>J305</f>
        <v>171</v>
      </c>
      <c r="D165" s="83">
        <f>K305</f>
        <v>132</v>
      </c>
      <c r="E165" s="83">
        <f t="shared" si="13"/>
        <v>303</v>
      </c>
      <c r="F165" s="41">
        <f t="shared" si="9"/>
        <v>10.594405594405595</v>
      </c>
      <c r="G165" s="83">
        <v>175</v>
      </c>
      <c r="H165" s="83">
        <v>158</v>
      </c>
      <c r="I165" s="83">
        <f t="shared" si="14"/>
        <v>333</v>
      </c>
      <c r="J165" s="41">
        <v>14.2</v>
      </c>
      <c r="K165" s="41">
        <f t="shared" si="10"/>
        <v>-9.0090090090090094</v>
      </c>
      <c r="L165" s="30"/>
      <c r="M165" s="42">
        <f t="shared" si="11"/>
        <v>303</v>
      </c>
      <c r="N165" s="42">
        <f t="shared" si="12"/>
        <v>333</v>
      </c>
      <c r="O165" s="17"/>
      <c r="P165" s="17"/>
      <c r="Q165" s="17"/>
      <c r="R165" s="17"/>
      <c r="S165" s="17"/>
    </row>
    <row r="166" spans="1:19" ht="28.5" customHeight="1" x14ac:dyDescent="0.25">
      <c r="A166" s="38">
        <v>9</v>
      </c>
      <c r="B166" s="89" t="s">
        <v>122</v>
      </c>
      <c r="C166" s="38">
        <f>J324</f>
        <v>119</v>
      </c>
      <c r="D166" s="38">
        <f>K324</f>
        <v>72</v>
      </c>
      <c r="E166" s="38">
        <f t="shared" si="13"/>
        <v>191</v>
      </c>
      <c r="F166" s="41">
        <f t="shared" si="9"/>
        <v>6.6783216783216783</v>
      </c>
      <c r="G166" s="38">
        <v>93</v>
      </c>
      <c r="H166" s="38">
        <v>97</v>
      </c>
      <c r="I166" s="38">
        <f t="shared" si="14"/>
        <v>190</v>
      </c>
      <c r="J166" s="41">
        <v>8.1</v>
      </c>
      <c r="K166" s="29">
        <f t="shared" si="10"/>
        <v>0.52631578947368418</v>
      </c>
      <c r="L166" s="30"/>
      <c r="M166" s="42">
        <f t="shared" si="11"/>
        <v>191</v>
      </c>
      <c r="N166" s="42">
        <f t="shared" si="12"/>
        <v>190</v>
      </c>
      <c r="O166" s="17"/>
      <c r="P166" s="17"/>
      <c r="Q166" s="17"/>
      <c r="R166" s="17"/>
      <c r="S166" s="17"/>
    </row>
    <row r="167" spans="1:19" x14ac:dyDescent="0.25">
      <c r="A167" s="38">
        <v>10</v>
      </c>
      <c r="B167" s="89" t="s">
        <v>123</v>
      </c>
      <c r="C167" s="38">
        <f>J336</f>
        <v>24</v>
      </c>
      <c r="D167" s="38">
        <f>K336</f>
        <v>11</v>
      </c>
      <c r="E167" s="38">
        <f t="shared" si="13"/>
        <v>35</v>
      </c>
      <c r="F167" s="41">
        <f t="shared" si="9"/>
        <v>1.2237762237762237</v>
      </c>
      <c r="G167" s="38">
        <v>17</v>
      </c>
      <c r="H167" s="38">
        <v>22</v>
      </c>
      <c r="I167" s="38">
        <f t="shared" si="14"/>
        <v>39</v>
      </c>
      <c r="J167" s="41">
        <v>1.7</v>
      </c>
      <c r="K167" s="29">
        <f t="shared" si="10"/>
        <v>-10.256410256410257</v>
      </c>
      <c r="L167" s="30"/>
      <c r="M167" s="42">
        <f t="shared" si="11"/>
        <v>35</v>
      </c>
      <c r="N167" s="42">
        <f t="shared" si="12"/>
        <v>39</v>
      </c>
      <c r="O167" s="17"/>
      <c r="P167" s="17"/>
      <c r="Q167" s="17"/>
      <c r="R167" s="17"/>
      <c r="S167" s="17"/>
    </row>
    <row r="168" spans="1:19" ht="31.5" x14ac:dyDescent="0.25">
      <c r="A168" s="38">
        <v>11</v>
      </c>
      <c r="B168" s="82" t="s">
        <v>124</v>
      </c>
      <c r="C168" s="83">
        <f>J354</f>
        <v>50</v>
      </c>
      <c r="D168" s="83">
        <f>K354</f>
        <v>35</v>
      </c>
      <c r="E168" s="83">
        <f t="shared" si="13"/>
        <v>85</v>
      </c>
      <c r="F168" s="41">
        <f t="shared" si="9"/>
        <v>2.9720279720279721</v>
      </c>
      <c r="G168" s="83">
        <v>76</v>
      </c>
      <c r="H168" s="83">
        <v>47</v>
      </c>
      <c r="I168" s="83">
        <f t="shared" si="14"/>
        <v>123</v>
      </c>
      <c r="J168" s="41">
        <v>5.2</v>
      </c>
      <c r="K168" s="41">
        <f t="shared" si="10"/>
        <v>-30.894308943089431</v>
      </c>
      <c r="L168" s="30"/>
      <c r="M168" s="42">
        <f t="shared" si="11"/>
        <v>85</v>
      </c>
      <c r="N168" s="42">
        <f t="shared" si="12"/>
        <v>123</v>
      </c>
      <c r="O168" s="17"/>
      <c r="P168" s="17"/>
      <c r="Q168" s="17"/>
      <c r="R168" s="17"/>
      <c r="S168" s="17"/>
    </row>
    <row r="169" spans="1:19" ht="31.5" x14ac:dyDescent="0.25">
      <c r="A169" s="84">
        <v>12</v>
      </c>
      <c r="B169" s="85" t="s">
        <v>125</v>
      </c>
      <c r="C169" s="84">
        <f>J370</f>
        <v>631</v>
      </c>
      <c r="D169" s="84">
        <f>K370</f>
        <v>159</v>
      </c>
      <c r="E169" s="84">
        <f t="shared" si="13"/>
        <v>790</v>
      </c>
      <c r="F169" s="79">
        <f t="shared" si="9"/>
        <v>27.622377622377623</v>
      </c>
      <c r="G169" s="84">
        <v>9</v>
      </c>
      <c r="H169" s="84">
        <v>16</v>
      </c>
      <c r="I169" s="84">
        <f t="shared" si="14"/>
        <v>25</v>
      </c>
      <c r="J169" s="79">
        <v>1.1000000000000001</v>
      </c>
      <c r="K169" s="79" t="s">
        <v>352</v>
      </c>
      <c r="L169" s="30"/>
      <c r="M169" s="42">
        <f t="shared" si="11"/>
        <v>790</v>
      </c>
      <c r="N169" s="42">
        <f t="shared" si="12"/>
        <v>25</v>
      </c>
      <c r="O169" s="17"/>
      <c r="P169" s="17"/>
      <c r="Q169" s="17"/>
      <c r="R169" s="17"/>
      <c r="S169" s="17"/>
    </row>
    <row r="170" spans="1:19" ht="61.5" customHeight="1" x14ac:dyDescent="0.25">
      <c r="A170" s="38">
        <v>13</v>
      </c>
      <c r="B170" s="89" t="s">
        <v>126</v>
      </c>
      <c r="C170" s="38">
        <f>J385</f>
        <v>167</v>
      </c>
      <c r="D170" s="38">
        <f>K385</f>
        <v>184</v>
      </c>
      <c r="E170" s="38">
        <f t="shared" si="13"/>
        <v>351</v>
      </c>
      <c r="F170" s="41">
        <f t="shared" si="9"/>
        <v>12.272727272727273</v>
      </c>
      <c r="G170" s="38">
        <v>145</v>
      </c>
      <c r="H170" s="38">
        <v>203</v>
      </c>
      <c r="I170" s="38">
        <f t="shared" si="14"/>
        <v>348</v>
      </c>
      <c r="J170" s="41">
        <v>14.8</v>
      </c>
      <c r="K170" s="29">
        <f>((C170+D170)-(G170+H170))*100/N170</f>
        <v>0.86206896551724133</v>
      </c>
      <c r="L170" s="30"/>
      <c r="M170" s="42">
        <f t="shared" si="11"/>
        <v>351</v>
      </c>
      <c r="N170" s="42">
        <f t="shared" si="12"/>
        <v>348</v>
      </c>
      <c r="O170" s="17"/>
      <c r="P170" s="17"/>
      <c r="Q170" s="17"/>
      <c r="R170" s="17"/>
      <c r="S170" s="17"/>
    </row>
    <row r="171" spans="1:19" ht="31.5" x14ac:dyDescent="0.25">
      <c r="A171" s="38">
        <v>14</v>
      </c>
      <c r="B171" s="89" t="s">
        <v>127</v>
      </c>
      <c r="C171" s="38">
        <f>J395</f>
        <v>48</v>
      </c>
      <c r="D171" s="38">
        <f>K395</f>
        <v>35</v>
      </c>
      <c r="E171" s="38">
        <f t="shared" si="13"/>
        <v>83</v>
      </c>
      <c r="F171" s="41">
        <f t="shared" si="9"/>
        <v>2.9020979020979021</v>
      </c>
      <c r="G171" s="38">
        <v>55</v>
      </c>
      <c r="H171" s="38">
        <v>77</v>
      </c>
      <c r="I171" s="38">
        <f t="shared" si="14"/>
        <v>132</v>
      </c>
      <c r="J171" s="41">
        <v>5.6</v>
      </c>
      <c r="K171" s="29">
        <f>((C171+D171)-(G171+H171))*100/N171</f>
        <v>-37.121212121212125</v>
      </c>
      <c r="L171" s="30"/>
      <c r="M171" s="42">
        <f t="shared" si="11"/>
        <v>83</v>
      </c>
      <c r="N171" s="42">
        <f t="shared" si="12"/>
        <v>132</v>
      </c>
      <c r="O171" s="17"/>
      <c r="P171" s="17"/>
      <c r="Q171" s="17"/>
      <c r="R171" s="17"/>
      <c r="S171" s="17"/>
    </row>
    <row r="172" spans="1:19" ht="31.5" x14ac:dyDescent="0.25">
      <c r="A172" s="38">
        <v>15</v>
      </c>
      <c r="B172" s="89" t="s">
        <v>128</v>
      </c>
      <c r="C172" s="38"/>
      <c r="D172" s="38">
        <f>K403</f>
        <v>3</v>
      </c>
      <c r="E172" s="38">
        <f t="shared" si="13"/>
        <v>3</v>
      </c>
      <c r="F172" s="41">
        <f t="shared" si="9"/>
        <v>0.1048951048951049</v>
      </c>
      <c r="G172" s="38">
        <v>5</v>
      </c>
      <c r="H172" s="38">
        <v>3</v>
      </c>
      <c r="I172" s="38">
        <f t="shared" si="14"/>
        <v>8</v>
      </c>
      <c r="J172" s="41">
        <v>0.3</v>
      </c>
      <c r="K172" s="29">
        <f>((C172+D172)-(G172+H172))*100/N172</f>
        <v>-62.5</v>
      </c>
      <c r="L172" s="30"/>
      <c r="M172" s="42">
        <f t="shared" si="11"/>
        <v>3</v>
      </c>
      <c r="N172" s="42">
        <f t="shared" si="12"/>
        <v>8</v>
      </c>
      <c r="O172" s="17"/>
      <c r="P172" s="17"/>
      <c r="Q172" s="17"/>
      <c r="R172" s="17"/>
      <c r="S172" s="17"/>
    </row>
    <row r="173" spans="1:19" ht="31.5" x14ac:dyDescent="0.25">
      <c r="A173" s="38">
        <v>16</v>
      </c>
      <c r="B173" s="89" t="s">
        <v>129</v>
      </c>
      <c r="C173" s="38">
        <f>J421</f>
        <v>128</v>
      </c>
      <c r="D173" s="38">
        <f>K421</f>
        <v>138</v>
      </c>
      <c r="E173" s="38">
        <f t="shared" si="13"/>
        <v>266</v>
      </c>
      <c r="F173" s="41">
        <f t="shared" si="9"/>
        <v>9.3006993006993</v>
      </c>
      <c r="G173" s="38">
        <v>90</v>
      </c>
      <c r="H173" s="38">
        <v>174</v>
      </c>
      <c r="I173" s="38">
        <f t="shared" si="14"/>
        <v>264</v>
      </c>
      <c r="J173" s="41">
        <v>11.3</v>
      </c>
      <c r="K173" s="29">
        <f>((C173+D173)-(G173+H173))*100/N173</f>
        <v>0.75757575757575757</v>
      </c>
      <c r="L173" s="30"/>
      <c r="M173" s="42">
        <f t="shared" si="11"/>
        <v>266</v>
      </c>
      <c r="N173" s="42">
        <f t="shared" si="12"/>
        <v>264</v>
      </c>
      <c r="O173" s="17"/>
      <c r="P173" s="17"/>
      <c r="Q173" s="17"/>
      <c r="R173" s="17"/>
      <c r="S173" s="17"/>
    </row>
    <row r="174" spans="1:19" ht="69.75" customHeight="1" x14ac:dyDescent="0.25">
      <c r="A174" s="38">
        <v>17</v>
      </c>
      <c r="B174" s="39" t="s">
        <v>130</v>
      </c>
      <c r="C174" s="38">
        <f>J430</f>
        <v>1</v>
      </c>
      <c r="D174" s="38">
        <f>K430</f>
        <v>2</v>
      </c>
      <c r="E174" s="38">
        <f t="shared" si="13"/>
        <v>3</v>
      </c>
      <c r="F174" s="41">
        <f t="shared" si="9"/>
        <v>0.1048951048951049</v>
      </c>
      <c r="G174" s="38">
        <v>2</v>
      </c>
      <c r="H174" s="38">
        <v>2</v>
      </c>
      <c r="I174" s="38">
        <f t="shared" si="14"/>
        <v>4</v>
      </c>
      <c r="J174" s="41">
        <v>0.2</v>
      </c>
      <c r="K174" s="29">
        <f>((C174+D174)-(G174+H174))*100/N174</f>
        <v>-25</v>
      </c>
      <c r="L174" s="30"/>
      <c r="M174" s="42">
        <f t="shared" si="11"/>
        <v>3</v>
      </c>
      <c r="N174" s="42">
        <f t="shared" si="12"/>
        <v>4</v>
      </c>
      <c r="O174" s="17"/>
      <c r="P174" s="17"/>
      <c r="Q174" s="17"/>
      <c r="R174" s="17"/>
      <c r="S174" s="17"/>
    </row>
    <row r="175" spans="1:19" ht="32.25" customHeight="1" x14ac:dyDescent="0.25">
      <c r="A175" s="84">
        <v>18</v>
      </c>
      <c r="B175" s="85" t="s">
        <v>131</v>
      </c>
      <c r="C175" s="84">
        <f>J443</f>
        <v>100</v>
      </c>
      <c r="D175" s="84">
        <f>K443</f>
        <v>24</v>
      </c>
      <c r="E175" s="84">
        <f t="shared" si="13"/>
        <v>124</v>
      </c>
      <c r="F175" s="79">
        <f t="shared" si="9"/>
        <v>4.3356643356643358</v>
      </c>
      <c r="G175" s="84">
        <v>11</v>
      </c>
      <c r="H175" s="84">
        <v>19</v>
      </c>
      <c r="I175" s="84">
        <f t="shared" si="14"/>
        <v>30</v>
      </c>
      <c r="J175" s="79">
        <v>1.3</v>
      </c>
      <c r="K175" s="79" t="s">
        <v>395</v>
      </c>
      <c r="L175" s="30"/>
      <c r="M175" s="42">
        <f t="shared" si="11"/>
        <v>124</v>
      </c>
      <c r="N175" s="42">
        <f t="shared" si="12"/>
        <v>30</v>
      </c>
      <c r="O175" s="17"/>
      <c r="P175" s="17"/>
      <c r="Q175" s="17"/>
      <c r="R175" s="17"/>
      <c r="S175" s="17"/>
    </row>
    <row r="176" spans="1:19" x14ac:dyDescent="0.25">
      <c r="A176" s="38">
        <v>19</v>
      </c>
      <c r="B176" s="43" t="s">
        <v>132</v>
      </c>
      <c r="C176" s="38">
        <f>J449</f>
        <v>3</v>
      </c>
      <c r="D176" s="38">
        <f>K449</f>
        <v>4</v>
      </c>
      <c r="E176" s="38">
        <f t="shared" si="13"/>
        <v>7</v>
      </c>
      <c r="F176" s="41">
        <f t="shared" si="9"/>
        <v>0.24475524475524477</v>
      </c>
      <c r="G176" s="38">
        <v>1</v>
      </c>
      <c r="H176" s="38">
        <v>13</v>
      </c>
      <c r="I176" s="38">
        <f t="shared" si="14"/>
        <v>14</v>
      </c>
      <c r="J176" s="41">
        <v>0.6</v>
      </c>
      <c r="K176" s="29">
        <f>((C176+D176)-(G176+H176))*100/N176</f>
        <v>-50</v>
      </c>
      <c r="L176" s="30"/>
      <c r="M176" s="42">
        <f t="shared" si="11"/>
        <v>7</v>
      </c>
      <c r="N176" s="42">
        <f t="shared" si="12"/>
        <v>14</v>
      </c>
      <c r="O176" s="17"/>
      <c r="P176" s="17"/>
      <c r="Q176" s="17"/>
      <c r="R176" s="17"/>
      <c r="S176" s="17"/>
    </row>
    <row r="177" spans="1:19" ht="59.25" customHeight="1" x14ac:dyDescent="0.25">
      <c r="A177" s="38">
        <v>21</v>
      </c>
      <c r="B177" s="39" t="s">
        <v>133</v>
      </c>
      <c r="C177" s="38"/>
      <c r="D177" s="38">
        <f>K457</f>
        <v>1</v>
      </c>
      <c r="E177" s="38">
        <f t="shared" si="13"/>
        <v>1</v>
      </c>
      <c r="F177" s="41">
        <f t="shared" si="9"/>
        <v>3.4965034965034968E-2</v>
      </c>
      <c r="G177" s="38">
        <v>5</v>
      </c>
      <c r="H177" s="38">
        <v>4</v>
      </c>
      <c r="I177" s="38">
        <f t="shared" si="14"/>
        <v>9</v>
      </c>
      <c r="J177" s="41">
        <v>0.4</v>
      </c>
      <c r="K177" s="29">
        <f>((C177+D177)-(G177+H177))*100/N177</f>
        <v>-88.888888888888886</v>
      </c>
      <c r="L177" s="30"/>
      <c r="M177" s="42">
        <f t="shared" si="11"/>
        <v>1</v>
      </c>
      <c r="N177" s="42">
        <f t="shared" si="12"/>
        <v>9</v>
      </c>
      <c r="O177" s="17"/>
      <c r="P177" s="17"/>
      <c r="Q177" s="17"/>
      <c r="R177" s="17"/>
      <c r="S177" s="17"/>
    </row>
    <row r="178" spans="1:19" ht="47.25" customHeight="1" x14ac:dyDescent="0.25">
      <c r="A178" s="38">
        <v>22</v>
      </c>
      <c r="B178" s="82" t="s">
        <v>134</v>
      </c>
      <c r="C178" s="83">
        <f>J470</f>
        <v>43</v>
      </c>
      <c r="D178" s="83">
        <f>K470</f>
        <v>287</v>
      </c>
      <c r="E178" s="83">
        <f t="shared" si="13"/>
        <v>330</v>
      </c>
      <c r="F178" s="41">
        <f t="shared" si="9"/>
        <v>11.538461538461538</v>
      </c>
      <c r="G178" s="83">
        <v>115</v>
      </c>
      <c r="H178" s="83">
        <v>385</v>
      </c>
      <c r="I178" s="83">
        <f t="shared" si="14"/>
        <v>500</v>
      </c>
      <c r="J178" s="41">
        <v>21.3</v>
      </c>
      <c r="K178" s="41">
        <f>((C178+D178)-(G178+H178))*100/N178</f>
        <v>-34</v>
      </c>
      <c r="L178" s="30"/>
      <c r="M178" s="42">
        <f t="shared" si="11"/>
        <v>330</v>
      </c>
      <c r="N178" s="42">
        <f t="shared" si="12"/>
        <v>500</v>
      </c>
      <c r="O178" s="17"/>
      <c r="P178" s="17"/>
      <c r="Q178" s="17"/>
      <c r="R178" s="17"/>
      <c r="S178" s="17"/>
    </row>
    <row r="179" spans="1:19" x14ac:dyDescent="0.25">
      <c r="A179" s="38"/>
      <c r="B179" s="44" t="s">
        <v>11</v>
      </c>
      <c r="C179" s="38">
        <f>SUM(C158:C178)</f>
        <v>1650</v>
      </c>
      <c r="D179" s="38">
        <f>SUM(D158:D178)</f>
        <v>1210</v>
      </c>
      <c r="E179" s="38">
        <f t="shared" si="13"/>
        <v>2860</v>
      </c>
      <c r="F179" s="41">
        <f t="shared" si="9"/>
        <v>100</v>
      </c>
      <c r="G179" s="38">
        <v>950</v>
      </c>
      <c r="H179" s="38">
        <v>1396</v>
      </c>
      <c r="I179" s="83">
        <f t="shared" si="14"/>
        <v>2346</v>
      </c>
      <c r="J179" s="41">
        <f>SUM(J158:J178)</f>
        <v>99.999999999999986</v>
      </c>
      <c r="K179" s="29">
        <f>((C179+D179)-(G179+H179))*100/N179</f>
        <v>21.909633418584825</v>
      </c>
      <c r="L179" s="30"/>
      <c r="M179" s="17">
        <f>SUM(M158:M178)</f>
        <v>2860</v>
      </c>
      <c r="N179" s="42">
        <f t="shared" si="12"/>
        <v>2346</v>
      </c>
      <c r="O179" s="17"/>
      <c r="P179" s="17"/>
      <c r="Q179" s="17"/>
      <c r="R179" s="17"/>
      <c r="S179" s="17"/>
    </row>
    <row r="180" spans="1:19" ht="13.5" customHeight="1" x14ac:dyDescent="0.25">
      <c r="A180" s="45"/>
      <c r="B180" s="21"/>
      <c r="C180" s="46"/>
      <c r="D180" s="46"/>
      <c r="E180" s="46"/>
      <c r="F180" s="46"/>
      <c r="G180" s="21"/>
      <c r="H180" s="21"/>
      <c r="I180" s="21"/>
      <c r="J180" s="21"/>
      <c r="K180" s="21"/>
      <c r="L180" s="30"/>
      <c r="M180" s="17"/>
      <c r="N180" s="17"/>
      <c r="O180" s="17"/>
      <c r="P180" s="17"/>
      <c r="Q180" s="17"/>
      <c r="R180" s="17"/>
      <c r="S180" s="17"/>
    </row>
    <row r="181" spans="1:19" x14ac:dyDescent="0.25">
      <c r="A181" s="150" t="s">
        <v>135</v>
      </c>
      <c r="B181" s="115"/>
      <c r="C181" s="115"/>
      <c r="D181" s="115"/>
      <c r="E181" s="115"/>
      <c r="F181" s="115"/>
      <c r="G181" s="115"/>
      <c r="H181" s="115"/>
      <c r="I181" s="115"/>
      <c r="J181" s="115"/>
      <c r="K181" s="25"/>
    </row>
    <row r="182" spans="1:19" x14ac:dyDescent="0.25">
      <c r="A182" s="194" t="s">
        <v>136</v>
      </c>
      <c r="B182" s="194"/>
      <c r="C182" s="194"/>
      <c r="D182" s="194"/>
      <c r="E182" s="194"/>
      <c r="F182" s="194"/>
      <c r="G182" s="194"/>
      <c r="H182" s="194"/>
      <c r="I182" s="194"/>
      <c r="J182" s="194"/>
      <c r="K182" s="194"/>
    </row>
    <row r="183" spans="1:19" x14ac:dyDescent="0.25">
      <c r="A183" s="3"/>
      <c r="B183" s="195">
        <f>J197+K197</f>
        <v>28</v>
      </c>
      <c r="C183" s="196"/>
      <c r="D183" s="47" t="s">
        <v>153</v>
      </c>
      <c r="E183" s="47"/>
      <c r="F183" s="3"/>
      <c r="G183" s="48"/>
      <c r="H183" s="48"/>
      <c r="I183" s="48"/>
      <c r="J183" s="48"/>
      <c r="K183" s="48"/>
    </row>
    <row r="184" spans="1:19" ht="15" customHeight="1" x14ac:dyDescent="0.25">
      <c r="A184" s="49"/>
      <c r="B184" s="49"/>
      <c r="C184" s="49"/>
      <c r="D184" s="50"/>
      <c r="E184" s="50"/>
      <c r="F184" s="50"/>
      <c r="G184" s="50"/>
      <c r="H184" s="50"/>
      <c r="I184" s="50"/>
      <c r="J184" s="197" t="s">
        <v>169</v>
      </c>
      <c r="K184" s="198"/>
    </row>
    <row r="185" spans="1:19" ht="15" customHeight="1" x14ac:dyDescent="0.25">
      <c r="A185" s="26"/>
      <c r="B185" s="132" t="s">
        <v>139</v>
      </c>
      <c r="C185" s="145"/>
      <c r="D185" s="199"/>
      <c r="E185" s="199"/>
      <c r="F185" s="199"/>
      <c r="G185" s="199"/>
      <c r="H185" s="199"/>
      <c r="I185" s="153"/>
      <c r="J185" s="26" t="s">
        <v>62</v>
      </c>
      <c r="K185" s="26" t="s">
        <v>140</v>
      </c>
    </row>
    <row r="186" spans="1:19" x14ac:dyDescent="0.25">
      <c r="A186" s="19">
        <v>1215</v>
      </c>
      <c r="B186" s="200" t="s">
        <v>141</v>
      </c>
      <c r="C186" s="201"/>
      <c r="D186" s="201"/>
      <c r="E186" s="201"/>
      <c r="F186" s="201"/>
      <c r="G186" s="201"/>
      <c r="H186" s="201"/>
      <c r="I186" s="202"/>
      <c r="J186" s="19">
        <f>'[1]9 мес.'!H155+'[1]4 квартал'!H155</f>
        <v>1</v>
      </c>
      <c r="K186" s="19"/>
    </row>
    <row r="187" spans="1:19" x14ac:dyDescent="0.25">
      <c r="A187" s="19">
        <v>1218</v>
      </c>
      <c r="B187" s="200" t="s">
        <v>142</v>
      </c>
      <c r="C187" s="203"/>
      <c r="D187" s="203"/>
      <c r="E187" s="203"/>
      <c r="F187" s="203"/>
      <c r="G187" s="203"/>
      <c r="H187" s="203"/>
      <c r="I187" s="153"/>
      <c r="J187" s="19">
        <f>'[1]9 мес.'!H156+'[1]4 квартал'!H156</f>
        <v>1</v>
      </c>
      <c r="K187" s="19"/>
    </row>
    <row r="188" spans="1:19" ht="18.75" customHeight="1" x14ac:dyDescent="0.25">
      <c r="A188" s="19">
        <v>1219</v>
      </c>
      <c r="B188" s="158" t="s">
        <v>143</v>
      </c>
      <c r="C188" s="204"/>
      <c r="D188" s="204"/>
      <c r="E188" s="204"/>
      <c r="F188" s="204"/>
      <c r="G188" s="204"/>
      <c r="H188" s="204"/>
      <c r="I188" s="205"/>
      <c r="J188" s="19">
        <f>'[1]9 мес.'!H157+'[1]4 квартал'!H157</f>
        <v>1</v>
      </c>
      <c r="K188" s="19">
        <f>'[1]9 мес.'!I157+'[1]4 квартал'!I157</f>
        <v>2</v>
      </c>
    </row>
    <row r="189" spans="1:19" ht="18.75" customHeight="1" x14ac:dyDescent="0.25">
      <c r="A189" s="19">
        <v>1221</v>
      </c>
      <c r="B189" s="158" t="s">
        <v>144</v>
      </c>
      <c r="C189" s="204"/>
      <c r="D189" s="204"/>
      <c r="E189" s="204"/>
      <c r="F189" s="204"/>
      <c r="G189" s="204"/>
      <c r="H189" s="204"/>
      <c r="I189" s="205"/>
      <c r="J189" s="19">
        <f>'[1]9 мес.'!H159+'[1]4 квартал'!H159</f>
        <v>1</v>
      </c>
      <c r="K189" s="19"/>
      <c r="L189" s="17"/>
      <c r="M189" s="17"/>
      <c r="N189" s="17"/>
      <c r="O189" s="17"/>
      <c r="P189" s="17"/>
      <c r="Q189" s="17"/>
      <c r="R189" s="17"/>
      <c r="S189" s="17"/>
    </row>
    <row r="190" spans="1:19" ht="18.75" customHeight="1" x14ac:dyDescent="0.25">
      <c r="A190" s="19">
        <v>1319</v>
      </c>
      <c r="B190" s="158" t="s">
        <v>145</v>
      </c>
      <c r="C190" s="215"/>
      <c r="D190" s="215"/>
      <c r="E190" s="215"/>
      <c r="F190" s="215"/>
      <c r="G190" s="215"/>
      <c r="H190" s="215"/>
      <c r="I190" s="205"/>
      <c r="J190" s="19">
        <f>'[1]9 мес.'!H161+'[1]4 квартал'!H161</f>
        <v>1</v>
      </c>
      <c r="K190" s="19"/>
      <c r="L190" s="17"/>
      <c r="M190" s="17"/>
      <c r="N190" s="17"/>
      <c r="O190" s="17"/>
      <c r="P190" s="17"/>
      <c r="Q190" s="17"/>
      <c r="R190" s="17"/>
      <c r="S190" s="17"/>
    </row>
    <row r="191" spans="1:19" ht="18.75" customHeight="1" x14ac:dyDescent="0.25">
      <c r="A191" s="19">
        <v>1321</v>
      </c>
      <c r="B191" s="158" t="s">
        <v>146</v>
      </c>
      <c r="C191" s="216"/>
      <c r="D191" s="216"/>
      <c r="E191" s="216"/>
      <c r="F191" s="216"/>
      <c r="G191" s="216"/>
      <c r="H191" s="216"/>
      <c r="I191" s="205"/>
      <c r="J191" s="19">
        <f>'[1]9 мес.'!H162+'[1]4 квартал'!H162</f>
        <v>1</v>
      </c>
      <c r="K191" s="19"/>
      <c r="L191" s="17"/>
      <c r="M191" s="17"/>
      <c r="N191" s="17"/>
      <c r="O191" s="17"/>
      <c r="P191" s="17"/>
      <c r="Q191" s="17"/>
      <c r="R191" s="17"/>
      <c r="S191" s="17"/>
    </row>
    <row r="192" spans="1:19" ht="18.75" customHeight="1" x14ac:dyDescent="0.25">
      <c r="A192" s="19">
        <v>1323</v>
      </c>
      <c r="B192" s="158" t="s">
        <v>147</v>
      </c>
      <c r="C192" s="204"/>
      <c r="D192" s="204"/>
      <c r="E192" s="204"/>
      <c r="F192" s="204"/>
      <c r="G192" s="204"/>
      <c r="H192" s="204"/>
      <c r="I192" s="205"/>
      <c r="J192" s="19">
        <f>'[1]9 мес.'!H163+'[1]4 квартал'!H163</f>
        <v>4</v>
      </c>
      <c r="K192" s="19">
        <f>'[1]9 мес.'!I163+'[1]4 квартал'!I163</f>
        <v>3</v>
      </c>
      <c r="L192" s="17"/>
      <c r="M192" s="17"/>
      <c r="N192" s="17"/>
      <c r="O192" s="17"/>
      <c r="P192" s="17"/>
      <c r="Q192" s="17"/>
      <c r="R192" s="17"/>
      <c r="S192" s="17"/>
    </row>
    <row r="193" spans="1:19" x14ac:dyDescent="0.25">
      <c r="A193" s="19">
        <v>1325</v>
      </c>
      <c r="B193" s="158" t="s">
        <v>148</v>
      </c>
      <c r="C193" s="217"/>
      <c r="D193" s="218"/>
      <c r="E193" s="218"/>
      <c r="F193" s="218"/>
      <c r="G193" s="218"/>
      <c r="H193" s="218"/>
      <c r="I193" s="153"/>
      <c r="J193" s="19">
        <f>'[1]9 мес.'!H164+'[1]4 квартал'!H164</f>
        <v>3</v>
      </c>
      <c r="K193" s="19">
        <f>'[1]9 мес.'!I164+'[1]4 квартал'!I164</f>
        <v>2</v>
      </c>
      <c r="L193" s="17"/>
      <c r="M193" s="17"/>
      <c r="N193" s="17"/>
      <c r="O193" s="17"/>
      <c r="P193" s="17"/>
      <c r="Q193" s="17"/>
      <c r="R193" s="17"/>
      <c r="S193" s="17"/>
    </row>
    <row r="194" spans="1:19" x14ac:dyDescent="0.25">
      <c r="A194" s="19">
        <v>1428</v>
      </c>
      <c r="B194" s="158" t="s">
        <v>149</v>
      </c>
      <c r="C194" s="217"/>
      <c r="D194" s="218"/>
      <c r="E194" s="218"/>
      <c r="F194" s="218"/>
      <c r="G194" s="218"/>
      <c r="H194" s="218"/>
      <c r="I194" s="153"/>
      <c r="J194" s="19">
        <f>'[1]9 мес.'!H165+'[1]4 квартал'!H165</f>
        <v>2</v>
      </c>
      <c r="K194" s="19">
        <f>'[1]9 мес.'!I165+'[1]4 квартал'!I165</f>
        <v>3</v>
      </c>
      <c r="L194" s="17"/>
      <c r="M194" s="17"/>
      <c r="N194" s="17"/>
      <c r="O194" s="17"/>
      <c r="P194" s="17"/>
      <c r="Q194" s="17"/>
      <c r="R194" s="17"/>
      <c r="S194" s="17"/>
    </row>
    <row r="195" spans="1:19" x14ac:dyDescent="0.25">
      <c r="A195" s="19">
        <v>1429</v>
      </c>
      <c r="B195" s="158" t="s">
        <v>150</v>
      </c>
      <c r="C195" s="203"/>
      <c r="D195" s="203"/>
      <c r="E195" s="203"/>
      <c r="F195" s="203"/>
      <c r="G195" s="203"/>
      <c r="H195" s="203"/>
      <c r="I195" s="153"/>
      <c r="J195" s="19">
        <f>'[1]9 мес.'!H166+'[1]4 квартал'!H166</f>
        <v>2</v>
      </c>
      <c r="K195" s="19"/>
      <c r="L195" s="17"/>
      <c r="M195" s="17"/>
      <c r="N195" s="17"/>
      <c r="O195" s="17"/>
      <c r="P195" s="17"/>
      <c r="Q195" s="17"/>
      <c r="R195" s="17"/>
      <c r="S195" s="17"/>
    </row>
    <row r="196" spans="1:19" ht="18.75" customHeight="1" x14ac:dyDescent="0.25">
      <c r="A196" s="19">
        <v>1431</v>
      </c>
      <c r="B196" s="158" t="s">
        <v>151</v>
      </c>
      <c r="C196" s="215"/>
      <c r="D196" s="215"/>
      <c r="E196" s="215"/>
      <c r="F196" s="215"/>
      <c r="G196" s="215"/>
      <c r="H196" s="215"/>
      <c r="I196" s="205"/>
      <c r="J196" s="19">
        <f>'[1]9 мес.'!H167+'[1]4 квартал'!H167</f>
        <v>1</v>
      </c>
      <c r="K196" s="19"/>
      <c r="L196" s="17"/>
      <c r="M196" s="17"/>
      <c r="N196" s="17"/>
      <c r="O196" s="17"/>
      <c r="P196" s="17"/>
      <c r="Q196" s="17"/>
      <c r="R196" s="17"/>
      <c r="S196" s="17"/>
    </row>
    <row r="197" spans="1:19" x14ac:dyDescent="0.25">
      <c r="A197" s="19"/>
      <c r="B197" s="189" t="s">
        <v>11</v>
      </c>
      <c r="C197" s="219"/>
      <c r="D197" s="220"/>
      <c r="E197" s="220"/>
      <c r="F197" s="220"/>
      <c r="G197" s="220"/>
      <c r="H197" s="220"/>
      <c r="I197" s="153"/>
      <c r="J197" s="19">
        <f>SUM(J186:J196)</f>
        <v>18</v>
      </c>
      <c r="K197" s="19">
        <f>SUM(K186:K196)</f>
        <v>10</v>
      </c>
      <c r="L197" s="17"/>
      <c r="M197" s="17"/>
      <c r="N197" s="17"/>
      <c r="O197" s="17"/>
      <c r="P197" s="17"/>
      <c r="Q197" s="17"/>
      <c r="R197" s="17"/>
      <c r="S197" s="17"/>
    </row>
    <row r="198" spans="1:19" ht="15.75" customHeight="1" x14ac:dyDescent="0.25">
      <c r="A198" s="22"/>
      <c r="B198" s="22"/>
      <c r="C198" s="22"/>
      <c r="D198" s="22"/>
      <c r="E198" s="22"/>
      <c r="F198" s="22"/>
      <c r="L198" s="17"/>
      <c r="M198" s="17"/>
      <c r="N198" s="17"/>
      <c r="O198" s="17"/>
      <c r="P198" s="17"/>
      <c r="Q198" s="17"/>
      <c r="R198" s="17"/>
      <c r="S198" s="17"/>
    </row>
    <row r="199" spans="1:19" x14ac:dyDescent="0.25">
      <c r="A199" s="194" t="s">
        <v>152</v>
      </c>
      <c r="B199" s="194"/>
      <c r="C199" s="194"/>
      <c r="D199" s="194"/>
      <c r="E199" s="194"/>
      <c r="F199" s="194"/>
      <c r="G199" s="194"/>
      <c r="H199" s="194"/>
      <c r="I199" s="194"/>
      <c r="J199" s="194"/>
      <c r="K199" s="194"/>
      <c r="L199" s="17"/>
      <c r="M199" s="17"/>
      <c r="N199" s="17"/>
      <c r="O199" s="17"/>
      <c r="P199" s="17"/>
      <c r="Q199" s="17"/>
      <c r="R199" s="17"/>
      <c r="S199" s="17"/>
    </row>
    <row r="200" spans="1:19" x14ac:dyDescent="0.25">
      <c r="A200" s="3"/>
      <c r="B200" s="195">
        <f>J216+K216</f>
        <v>89</v>
      </c>
      <c r="C200" s="196"/>
      <c r="D200" s="47" t="s">
        <v>153</v>
      </c>
      <c r="E200" s="47"/>
      <c r="F200" s="3"/>
      <c r="G200" s="48"/>
      <c r="H200" s="48"/>
      <c r="I200" s="48"/>
      <c r="J200" s="48"/>
      <c r="K200" s="48"/>
      <c r="L200" s="17"/>
      <c r="M200" s="17"/>
      <c r="N200" s="17"/>
      <c r="O200" s="17"/>
      <c r="P200" s="17"/>
      <c r="Q200" s="17"/>
      <c r="R200" s="17"/>
      <c r="S200" s="17"/>
    </row>
    <row r="201" spans="1:19" ht="14.25" customHeight="1" x14ac:dyDescent="0.2">
      <c r="A201" s="35"/>
      <c r="B201" s="49"/>
      <c r="C201" s="49"/>
      <c r="D201" s="49"/>
      <c r="E201" s="49"/>
      <c r="F201" s="51"/>
      <c r="G201" s="50"/>
      <c r="H201" s="50"/>
      <c r="I201" s="50"/>
      <c r="J201" s="221" t="s">
        <v>178</v>
      </c>
      <c r="K201" s="221"/>
      <c r="L201" s="17"/>
      <c r="M201" s="17"/>
      <c r="N201" s="17"/>
      <c r="O201" s="17"/>
      <c r="P201" s="17"/>
      <c r="Q201" s="17"/>
      <c r="R201" s="17"/>
      <c r="S201" s="17"/>
    </row>
    <row r="202" spans="1:19" ht="18" customHeight="1" x14ac:dyDescent="0.25">
      <c r="A202" s="26"/>
      <c r="B202" s="132" t="s">
        <v>139</v>
      </c>
      <c r="C202" s="222"/>
      <c r="D202" s="199"/>
      <c r="E202" s="199"/>
      <c r="F202" s="199"/>
      <c r="G202" s="199"/>
      <c r="H202" s="199"/>
      <c r="I202" s="153"/>
      <c r="J202" s="26" t="s">
        <v>62</v>
      </c>
      <c r="K202" s="26" t="s">
        <v>140</v>
      </c>
      <c r="L202" s="17"/>
      <c r="M202" s="17"/>
      <c r="N202" s="17"/>
      <c r="O202" s="17"/>
      <c r="P202" s="17"/>
      <c r="Q202" s="17"/>
      <c r="R202" s="17"/>
      <c r="S202" s="17"/>
    </row>
    <row r="203" spans="1:19" ht="45.75" customHeight="1" x14ac:dyDescent="0.25">
      <c r="A203" s="19">
        <v>2001</v>
      </c>
      <c r="B203" s="200" t="s">
        <v>155</v>
      </c>
      <c r="C203" s="223"/>
      <c r="D203" s="224"/>
      <c r="E203" s="224"/>
      <c r="F203" s="224"/>
      <c r="G203" s="224"/>
      <c r="H203" s="224"/>
      <c r="I203" s="153"/>
      <c r="J203" s="19">
        <f>'[1]9 мес.'!H174+'[1]4 квартал'!H174</f>
        <v>14</v>
      </c>
      <c r="K203" s="19">
        <f>'[1]9 мес.'!I174+'[1]4 квартал'!I174</f>
        <v>3</v>
      </c>
      <c r="L203" s="17"/>
      <c r="M203" s="17"/>
      <c r="N203" s="17"/>
      <c r="O203" s="17"/>
      <c r="P203" s="17"/>
      <c r="Q203" s="17"/>
      <c r="R203" s="17"/>
      <c r="S203" s="17"/>
    </row>
    <row r="204" spans="1:19" ht="31.5" customHeight="1" x14ac:dyDescent="0.25">
      <c r="A204" s="19">
        <v>2002</v>
      </c>
      <c r="B204" s="200" t="s">
        <v>156</v>
      </c>
      <c r="C204" s="201"/>
      <c r="D204" s="201"/>
      <c r="E204" s="201"/>
      <c r="F204" s="201"/>
      <c r="G204" s="201"/>
      <c r="H204" s="201"/>
      <c r="I204" s="202"/>
      <c r="J204" s="19">
        <f>'[1]9 мес.'!H175+'[1]4 квартал'!H175</f>
        <v>3</v>
      </c>
      <c r="K204" s="19">
        <f>'[1]9 мес.'!I175+'[1]4 квартал'!I175</f>
        <v>3</v>
      </c>
      <c r="L204" s="17"/>
      <c r="M204" s="17"/>
      <c r="N204" s="17"/>
      <c r="O204" s="17"/>
      <c r="P204" s="17"/>
      <c r="Q204" s="17"/>
      <c r="R204" s="17"/>
      <c r="S204" s="17"/>
    </row>
    <row r="205" spans="1:19" ht="18.75" customHeight="1" x14ac:dyDescent="0.25">
      <c r="A205" s="19">
        <v>2003</v>
      </c>
      <c r="B205" s="200" t="s">
        <v>157</v>
      </c>
      <c r="C205" s="201"/>
      <c r="D205" s="201"/>
      <c r="E205" s="201"/>
      <c r="F205" s="201"/>
      <c r="G205" s="201"/>
      <c r="H205" s="201"/>
      <c r="I205" s="202"/>
      <c r="J205" s="19">
        <f>'[1]9 мес.'!H176+'[1]4 квартал'!H176</f>
        <v>2</v>
      </c>
      <c r="K205" s="19">
        <f>'[1]9 мес.'!I176+'[1]4 квартал'!I176</f>
        <v>4</v>
      </c>
      <c r="L205" s="17"/>
      <c r="M205" s="17"/>
      <c r="N205" s="17"/>
      <c r="O205" s="17"/>
      <c r="P205" s="17"/>
      <c r="Q205" s="17"/>
      <c r="R205" s="17"/>
      <c r="S205" s="17"/>
    </row>
    <row r="206" spans="1:19" x14ac:dyDescent="0.25">
      <c r="A206" s="19">
        <v>2004</v>
      </c>
      <c r="B206" s="200" t="s">
        <v>158</v>
      </c>
      <c r="C206" s="223"/>
      <c r="D206" s="224"/>
      <c r="E206" s="224"/>
      <c r="F206" s="224"/>
      <c r="G206" s="224"/>
      <c r="H206" s="224"/>
      <c r="I206" s="153"/>
      <c r="J206" s="19">
        <f>'[1]9 мес.'!H177+'[1]4 квартал'!H177</f>
        <v>11</v>
      </c>
      <c r="K206" s="19">
        <f>'[1]9 мес.'!I177+'[1]4 квартал'!I177</f>
        <v>1</v>
      </c>
      <c r="L206" s="17"/>
      <c r="M206" s="17"/>
      <c r="N206" s="17"/>
      <c r="O206" s="17"/>
      <c r="P206" s="17"/>
      <c r="Q206" s="17"/>
      <c r="R206" s="17"/>
      <c r="S206" s="17"/>
    </row>
    <row r="207" spans="1:19" x14ac:dyDescent="0.25">
      <c r="A207" s="19">
        <v>2005</v>
      </c>
      <c r="B207" s="200" t="s">
        <v>159</v>
      </c>
      <c r="C207" s="223"/>
      <c r="D207" s="224"/>
      <c r="E207" s="224"/>
      <c r="F207" s="224"/>
      <c r="G207" s="224"/>
      <c r="H207" s="224"/>
      <c r="I207" s="153"/>
      <c r="J207" s="19">
        <f>'[1]9 мес.'!H178+'[1]4 квартал'!H178</f>
        <v>2</v>
      </c>
      <c r="K207" s="19">
        <f>'[1]9 мес.'!I178+'[1]4 квартал'!I178</f>
        <v>1</v>
      </c>
      <c r="L207" s="17"/>
      <c r="M207" s="17"/>
      <c r="N207" s="17"/>
      <c r="O207" s="17"/>
      <c r="P207" s="17"/>
      <c r="Q207" s="17"/>
      <c r="R207" s="17"/>
      <c r="S207" s="17"/>
    </row>
    <row r="208" spans="1:19" x14ac:dyDescent="0.25">
      <c r="A208" s="19">
        <v>2006</v>
      </c>
      <c r="B208" s="200" t="s">
        <v>160</v>
      </c>
      <c r="C208" s="224"/>
      <c r="D208" s="224"/>
      <c r="E208" s="224"/>
      <c r="F208" s="224"/>
      <c r="G208" s="224"/>
      <c r="H208" s="224"/>
      <c r="I208" s="153"/>
      <c r="J208" s="19">
        <f>'[1]9 мес.'!H179+'[1]4 квартал'!H179</f>
        <v>6</v>
      </c>
      <c r="K208" s="19">
        <f>'[1]9 мес.'!I179+'[1]4 квартал'!I179</f>
        <v>4</v>
      </c>
      <c r="L208" s="17"/>
      <c r="M208" s="17"/>
      <c r="N208" s="17"/>
      <c r="O208" s="17"/>
      <c r="P208" s="17"/>
      <c r="Q208" s="17"/>
      <c r="R208" s="17"/>
      <c r="S208" s="17"/>
    </row>
    <row r="209" spans="1:19" x14ac:dyDescent="0.25">
      <c r="A209" s="19">
        <v>2007</v>
      </c>
      <c r="B209" s="200" t="s">
        <v>161</v>
      </c>
      <c r="C209" s="223"/>
      <c r="D209" s="224"/>
      <c r="E209" s="224"/>
      <c r="F209" s="224"/>
      <c r="G209" s="224"/>
      <c r="H209" s="224"/>
      <c r="I209" s="153"/>
      <c r="J209" s="19">
        <f>'[1]9 мес.'!H180+'[1]4 квартал'!H180</f>
        <v>3</v>
      </c>
      <c r="K209" s="19"/>
      <c r="L209" s="17"/>
      <c r="M209" s="17"/>
      <c r="N209" s="17"/>
      <c r="O209" s="17"/>
      <c r="P209" s="17"/>
      <c r="Q209" s="17"/>
      <c r="R209" s="17"/>
      <c r="S209" s="17"/>
    </row>
    <row r="210" spans="1:19" ht="27" customHeight="1" x14ac:dyDescent="0.25">
      <c r="A210" s="19">
        <v>2008</v>
      </c>
      <c r="B210" s="200" t="s">
        <v>162</v>
      </c>
      <c r="C210" s="201"/>
      <c r="D210" s="201"/>
      <c r="E210" s="201"/>
      <c r="F210" s="201"/>
      <c r="G210" s="201"/>
      <c r="H210" s="201"/>
      <c r="I210" s="202"/>
      <c r="J210" s="19">
        <f>'[1]9 мес.'!H181+'[1]4 квартал'!H181</f>
        <v>3</v>
      </c>
      <c r="K210" s="19">
        <f>'[1]9 мес.'!I181+'[1]4 квартал'!I181</f>
        <v>6</v>
      </c>
      <c r="L210" s="17"/>
      <c r="M210" s="17"/>
      <c r="N210" s="17"/>
      <c r="O210" s="17"/>
      <c r="P210" s="17"/>
      <c r="Q210" s="17"/>
      <c r="R210" s="17"/>
      <c r="S210" s="17"/>
    </row>
    <row r="211" spans="1:19" x14ac:dyDescent="0.25">
      <c r="A211" s="19">
        <v>2010</v>
      </c>
      <c r="B211" s="200" t="s">
        <v>163</v>
      </c>
      <c r="C211" s="201"/>
      <c r="D211" s="201"/>
      <c r="E211" s="201"/>
      <c r="F211" s="201"/>
      <c r="G211" s="201"/>
      <c r="H211" s="201"/>
      <c r="I211" s="202"/>
      <c r="J211" s="19">
        <f>'[1]9 мес.'!H182+'[1]4 квартал'!H182</f>
        <v>7</v>
      </c>
      <c r="K211" s="19">
        <f>'[1]9 мес.'!I182+'[1]4 квартал'!I182</f>
        <v>4</v>
      </c>
      <c r="L211" s="17"/>
      <c r="M211" s="17"/>
      <c r="N211" s="17"/>
      <c r="O211" s="17"/>
      <c r="P211" s="17"/>
      <c r="Q211" s="17"/>
      <c r="R211" s="17"/>
      <c r="S211" s="17"/>
    </row>
    <row r="212" spans="1:19" ht="18.75" customHeight="1" x14ac:dyDescent="0.25">
      <c r="A212" s="19">
        <v>2011</v>
      </c>
      <c r="B212" s="200" t="s">
        <v>164</v>
      </c>
      <c r="C212" s="201"/>
      <c r="D212" s="201"/>
      <c r="E212" s="201"/>
      <c r="F212" s="201"/>
      <c r="G212" s="201"/>
      <c r="H212" s="201"/>
      <c r="I212" s="202"/>
      <c r="J212" s="19">
        <f>'[1]9 мес.'!H183+'[1]4 квартал'!H183</f>
        <v>3</v>
      </c>
      <c r="K212" s="19">
        <f>'[1]9 мес.'!I183+'[1]4 квартал'!I183</f>
        <v>4</v>
      </c>
      <c r="L212" s="17"/>
      <c r="M212" s="17"/>
      <c r="N212" s="17"/>
      <c r="O212" s="17"/>
      <c r="P212" s="17"/>
      <c r="Q212" s="17"/>
      <c r="R212" s="17"/>
      <c r="S212" s="17"/>
    </row>
    <row r="213" spans="1:19" ht="18.75" customHeight="1" x14ac:dyDescent="0.25">
      <c r="A213" s="19">
        <v>2012</v>
      </c>
      <c r="B213" s="200" t="s">
        <v>165</v>
      </c>
      <c r="C213" s="201"/>
      <c r="D213" s="201"/>
      <c r="E213" s="201"/>
      <c r="F213" s="201"/>
      <c r="G213" s="201"/>
      <c r="H213" s="201"/>
      <c r="I213" s="202"/>
      <c r="J213" s="19">
        <f>'[1]9 мес.'!H184+'[1]4 квартал'!H184</f>
        <v>1</v>
      </c>
      <c r="K213" s="19">
        <f>'[1]9 мес.'!I184+'[1]4 квартал'!I184</f>
        <v>1</v>
      </c>
      <c r="L213" s="17"/>
      <c r="M213" s="17"/>
      <c r="N213" s="17"/>
      <c r="O213" s="17"/>
      <c r="P213" s="17"/>
      <c r="Q213" s="17"/>
      <c r="R213" s="17"/>
      <c r="S213" s="17"/>
    </row>
    <row r="214" spans="1:19" ht="33.75" customHeight="1" x14ac:dyDescent="0.25">
      <c r="A214" s="19">
        <v>2013</v>
      </c>
      <c r="B214" s="200" t="s">
        <v>166</v>
      </c>
      <c r="C214" s="201"/>
      <c r="D214" s="201"/>
      <c r="E214" s="201"/>
      <c r="F214" s="201"/>
      <c r="G214" s="201"/>
      <c r="H214" s="201"/>
      <c r="I214" s="202"/>
      <c r="J214" s="19">
        <f>'[1]9 мес.'!H185+'[1]4 квартал'!H185</f>
        <v>1</v>
      </c>
      <c r="K214" s="19"/>
      <c r="L214" s="17"/>
      <c r="M214" s="17"/>
      <c r="N214" s="17"/>
      <c r="O214" s="17"/>
      <c r="P214" s="17"/>
      <c r="Q214" s="17"/>
      <c r="R214" s="17"/>
      <c r="S214" s="17"/>
    </row>
    <row r="215" spans="1:19" ht="30.75" customHeight="1" x14ac:dyDescent="0.25">
      <c r="A215" s="38">
        <v>2014</v>
      </c>
      <c r="B215" s="226" t="s">
        <v>167</v>
      </c>
      <c r="C215" s="227"/>
      <c r="D215" s="227"/>
      <c r="E215" s="227"/>
      <c r="F215" s="227"/>
      <c r="G215" s="227"/>
      <c r="H215" s="227"/>
      <c r="I215" s="228"/>
      <c r="J215" s="19">
        <f>'[1]9 мес.'!H186+'[1]4 квартал'!H186</f>
        <v>1</v>
      </c>
      <c r="K215" s="19">
        <f>'[1]9 мес.'!I186+'[1]4 квартал'!I186</f>
        <v>1</v>
      </c>
      <c r="L215" s="17"/>
      <c r="M215" s="17"/>
      <c r="N215" s="17"/>
      <c r="O215" s="17"/>
      <c r="P215" s="17"/>
      <c r="Q215" s="17"/>
      <c r="R215" s="17"/>
      <c r="S215" s="17"/>
    </row>
    <row r="216" spans="1:19" x14ac:dyDescent="0.25">
      <c r="A216" s="19"/>
      <c r="B216" s="189" t="s">
        <v>11</v>
      </c>
      <c r="C216" s="219"/>
      <c r="D216" s="224"/>
      <c r="E216" s="224"/>
      <c r="F216" s="224"/>
      <c r="G216" s="224"/>
      <c r="H216" s="224"/>
      <c r="I216" s="153"/>
      <c r="J216" s="19">
        <f>SUM(J203:J215)</f>
        <v>57</v>
      </c>
      <c r="K216" s="19">
        <f>SUM(K203:K215)</f>
        <v>32</v>
      </c>
      <c r="L216" s="17"/>
      <c r="M216" s="17"/>
      <c r="N216" s="17"/>
      <c r="O216" s="17"/>
      <c r="P216" s="17"/>
      <c r="Q216" s="17"/>
      <c r="R216" s="17"/>
      <c r="S216" s="17"/>
    </row>
    <row r="217" spans="1:19" ht="6.75" customHeight="1" x14ac:dyDescent="0.25">
      <c r="A217" s="22"/>
      <c r="B217" s="22"/>
      <c r="C217" s="22"/>
      <c r="D217" s="22"/>
      <c r="E217" s="22"/>
      <c r="F217" s="22"/>
      <c r="L217" s="17"/>
      <c r="M217" s="17"/>
      <c r="N217" s="17"/>
      <c r="O217" s="17"/>
      <c r="P217" s="17"/>
      <c r="Q217" s="17"/>
      <c r="R217" s="17"/>
      <c r="S217" s="17"/>
    </row>
    <row r="218" spans="1:19" x14ac:dyDescent="0.25">
      <c r="A218" s="194" t="s">
        <v>168</v>
      </c>
      <c r="B218" s="194"/>
      <c r="C218" s="194"/>
      <c r="D218" s="194"/>
      <c r="E218" s="194"/>
      <c r="F218" s="194"/>
      <c r="G218" s="194"/>
      <c r="H218" s="194"/>
      <c r="I218" s="194"/>
      <c r="J218" s="194"/>
      <c r="K218" s="194"/>
      <c r="L218" s="17"/>
      <c r="M218" s="17"/>
      <c r="N218" s="17"/>
      <c r="O218" s="17"/>
      <c r="P218" s="17"/>
      <c r="Q218" s="17"/>
      <c r="R218" s="17"/>
      <c r="S218" s="17"/>
    </row>
    <row r="219" spans="1:19" ht="15.75" customHeight="1" x14ac:dyDescent="0.25">
      <c r="A219" s="3"/>
      <c r="B219" s="170">
        <f>J229+K229</f>
        <v>26</v>
      </c>
      <c r="C219" s="115"/>
      <c r="D219" s="47" t="s">
        <v>153</v>
      </c>
      <c r="E219" s="47"/>
      <c r="F219" s="3"/>
      <c r="G219" s="48"/>
      <c r="H219" s="48"/>
      <c r="I219" s="48"/>
      <c r="J219" s="48"/>
      <c r="K219" s="48"/>
      <c r="L219" s="17"/>
      <c r="M219" s="17"/>
      <c r="N219" s="17"/>
      <c r="O219" s="17"/>
      <c r="P219" s="17"/>
      <c r="Q219" s="17"/>
      <c r="R219" s="17"/>
      <c r="S219" s="17"/>
    </row>
    <row r="220" spans="1:19" ht="12.75" customHeight="1" x14ac:dyDescent="0.25">
      <c r="A220" s="22"/>
      <c r="B220" s="225"/>
      <c r="C220" s="225"/>
      <c r="J220" s="171" t="s">
        <v>187</v>
      </c>
      <c r="K220" s="172"/>
      <c r="L220" s="17"/>
      <c r="M220" s="17"/>
      <c r="N220" s="17"/>
      <c r="O220" s="17"/>
      <c r="P220" s="17"/>
      <c r="Q220" s="17"/>
      <c r="R220" s="17"/>
      <c r="S220" s="17"/>
    </row>
    <row r="221" spans="1:19" ht="15.75" customHeight="1" x14ac:dyDescent="0.25">
      <c r="A221" s="26"/>
      <c r="B221" s="132" t="s">
        <v>139</v>
      </c>
      <c r="C221" s="222"/>
      <c r="D221" s="229"/>
      <c r="E221" s="229"/>
      <c r="F221" s="229"/>
      <c r="G221" s="229"/>
      <c r="H221" s="229"/>
      <c r="I221" s="230"/>
      <c r="J221" s="26" t="s">
        <v>62</v>
      </c>
      <c r="K221" s="26" t="s">
        <v>140</v>
      </c>
      <c r="L221" s="17"/>
      <c r="M221" s="17"/>
      <c r="N221" s="17"/>
      <c r="O221" s="17"/>
      <c r="P221" s="17"/>
      <c r="Q221" s="17"/>
      <c r="R221" s="17"/>
      <c r="S221" s="17"/>
    </row>
    <row r="222" spans="1:19" ht="18.75" customHeight="1" x14ac:dyDescent="0.25">
      <c r="A222" s="19">
        <v>3002</v>
      </c>
      <c r="B222" s="200" t="s">
        <v>170</v>
      </c>
      <c r="C222" s="231"/>
      <c r="D222" s="231"/>
      <c r="E222" s="231"/>
      <c r="F222" s="231"/>
      <c r="G222" s="231"/>
      <c r="H222" s="231"/>
      <c r="I222" s="202"/>
      <c r="J222" s="19"/>
      <c r="K222" s="19">
        <f>'[1]9 мес.'!I193+'[1]4 квартал'!I193</f>
        <v>3</v>
      </c>
      <c r="L222" s="17"/>
      <c r="M222" s="17"/>
      <c r="N222" s="17"/>
      <c r="O222" s="17"/>
      <c r="P222" s="17"/>
      <c r="Q222" s="17"/>
      <c r="R222" s="17"/>
      <c r="S222" s="17"/>
    </row>
    <row r="223" spans="1:19" ht="18.75" customHeight="1" x14ac:dyDescent="0.25">
      <c r="A223" s="19">
        <v>3004</v>
      </c>
      <c r="B223" s="200" t="s">
        <v>171</v>
      </c>
      <c r="C223" s="201"/>
      <c r="D223" s="201"/>
      <c r="E223" s="201"/>
      <c r="F223" s="201"/>
      <c r="G223" s="201"/>
      <c r="H223" s="201"/>
      <c r="I223" s="202"/>
      <c r="J223" s="19">
        <f>'[1]9 мес.'!H194+'[1]4 квартал'!H194</f>
        <v>1</v>
      </c>
      <c r="K223" s="19">
        <f>'[1]9 мес.'!I194+'[1]4 квартал'!I194</f>
        <v>1</v>
      </c>
      <c r="L223" s="17"/>
      <c r="M223" s="17"/>
      <c r="N223" s="17"/>
      <c r="O223" s="17"/>
      <c r="P223" s="17"/>
      <c r="Q223" s="17"/>
      <c r="R223" s="17"/>
      <c r="S223" s="17"/>
    </row>
    <row r="224" spans="1:19" ht="26.25" customHeight="1" x14ac:dyDescent="0.25">
      <c r="A224" s="19">
        <v>3005</v>
      </c>
      <c r="B224" s="200" t="s">
        <v>172</v>
      </c>
      <c r="C224" s="201"/>
      <c r="D224" s="201"/>
      <c r="E224" s="201"/>
      <c r="F224" s="201"/>
      <c r="G224" s="201"/>
      <c r="H224" s="201"/>
      <c r="I224" s="202"/>
      <c r="J224" s="19">
        <f>'[1]9 мес.'!H195+'[1]4 квартал'!H195</f>
        <v>2</v>
      </c>
      <c r="K224" s="19">
        <f>'[1]9 мес.'!I195+'[1]4 квартал'!I195</f>
        <v>1</v>
      </c>
      <c r="L224" s="17"/>
      <c r="M224" s="17"/>
      <c r="N224" s="17"/>
      <c r="O224" s="17"/>
      <c r="P224" s="17"/>
      <c r="Q224" s="17"/>
      <c r="R224" s="17"/>
      <c r="S224" s="17"/>
    </row>
    <row r="225" spans="1:19" ht="19.5" customHeight="1" x14ac:dyDescent="0.25">
      <c r="A225" s="19">
        <v>3007</v>
      </c>
      <c r="B225" s="200" t="s">
        <v>173</v>
      </c>
      <c r="C225" s="232"/>
      <c r="D225" s="232"/>
      <c r="E225" s="232"/>
      <c r="F225" s="232"/>
      <c r="G225" s="232"/>
      <c r="H225" s="232"/>
      <c r="I225" s="202"/>
      <c r="J225" s="19"/>
      <c r="K225" s="19">
        <f>'[1]9 мес.'!I196+'[1]4 квартал'!I196</f>
        <v>1</v>
      </c>
      <c r="L225" s="17"/>
      <c r="M225" s="17"/>
      <c r="N225" s="17"/>
      <c r="O225" s="17"/>
      <c r="P225" s="17"/>
      <c r="Q225" s="17"/>
      <c r="R225" s="17"/>
      <c r="S225" s="17"/>
    </row>
    <row r="226" spans="1:19" x14ac:dyDescent="0.25">
      <c r="A226" s="19">
        <v>3009</v>
      </c>
      <c r="B226" s="200" t="s">
        <v>174</v>
      </c>
      <c r="C226" s="223"/>
      <c r="D226" s="224"/>
      <c r="E226" s="224"/>
      <c r="F226" s="224"/>
      <c r="G226" s="224"/>
      <c r="H226" s="224"/>
      <c r="I226" s="153"/>
      <c r="J226" s="19">
        <f>'[1]9 мес.'!H197+'[1]4 квартал'!H197</f>
        <v>2</v>
      </c>
      <c r="K226" s="19">
        <f>'[1]9 мес.'!I197+'[1]4 квартал'!I197</f>
        <v>2</v>
      </c>
      <c r="L226" s="17"/>
      <c r="M226" s="17"/>
      <c r="N226" s="17"/>
      <c r="O226" s="17"/>
      <c r="P226" s="17"/>
      <c r="Q226" s="17"/>
      <c r="R226" s="17"/>
      <c r="S226" s="17"/>
    </row>
    <row r="227" spans="1:19" x14ac:dyDescent="0.25">
      <c r="A227" s="19">
        <v>3012</v>
      </c>
      <c r="B227" s="165" t="s">
        <v>175</v>
      </c>
      <c r="C227" s="234"/>
      <c r="D227" s="224"/>
      <c r="E227" s="224"/>
      <c r="F227" s="224"/>
      <c r="G227" s="224"/>
      <c r="H227" s="224"/>
      <c r="I227" s="153"/>
      <c r="J227" s="19"/>
      <c r="K227" s="19">
        <f>'[1]9 мес.'!I199+'[1]4 квартал'!I199</f>
        <v>3</v>
      </c>
      <c r="L227" s="17"/>
      <c r="M227" s="17"/>
      <c r="N227" s="17"/>
      <c r="O227" s="17"/>
      <c r="P227" s="17"/>
      <c r="Q227" s="17"/>
      <c r="R227" s="17"/>
      <c r="S227" s="17"/>
    </row>
    <row r="228" spans="1:19" x14ac:dyDescent="0.25">
      <c r="A228" s="19">
        <v>3014</v>
      </c>
      <c r="B228" s="165" t="s">
        <v>176</v>
      </c>
      <c r="C228" s="234"/>
      <c r="D228" s="224"/>
      <c r="E228" s="224"/>
      <c r="F228" s="224"/>
      <c r="G228" s="224"/>
      <c r="H228" s="224"/>
      <c r="I228" s="153"/>
      <c r="J228" s="19">
        <f>'[1]9 мес.'!H200+'[1]4 квартал'!H200</f>
        <v>5</v>
      </c>
      <c r="K228" s="19">
        <f>'[1]9 мес.'!I200+'[1]4 квартал'!I200</f>
        <v>5</v>
      </c>
      <c r="L228" s="17"/>
      <c r="M228" s="17"/>
      <c r="N228" s="17"/>
      <c r="O228" s="17"/>
      <c r="P228" s="17"/>
      <c r="Q228" s="17"/>
      <c r="R228" s="17"/>
      <c r="S228" s="17"/>
    </row>
    <row r="229" spans="1:19" x14ac:dyDescent="0.25">
      <c r="A229" s="52"/>
      <c r="B229" s="189" t="s">
        <v>11</v>
      </c>
      <c r="C229" s="219"/>
      <c r="D229" s="224"/>
      <c r="E229" s="224"/>
      <c r="F229" s="224"/>
      <c r="G229" s="224"/>
      <c r="H229" s="224"/>
      <c r="I229" s="153"/>
      <c r="J229" s="19">
        <f>SUM(J222:J228)</f>
        <v>10</v>
      </c>
      <c r="K229" s="19">
        <f>SUM(K222:K228)</f>
        <v>16</v>
      </c>
      <c r="L229" s="17"/>
      <c r="M229" s="17"/>
      <c r="N229" s="17"/>
      <c r="O229" s="17"/>
      <c r="P229" s="17"/>
      <c r="Q229" s="17"/>
      <c r="R229" s="17"/>
      <c r="S229" s="17"/>
    </row>
    <row r="230" spans="1:19" ht="11.25" customHeight="1" x14ac:dyDescent="0.25">
      <c r="A230" s="3"/>
      <c r="B230" s="233"/>
      <c r="C230" s="233"/>
      <c r="D230" s="3"/>
      <c r="E230" s="3"/>
      <c r="F230" s="3"/>
      <c r="G230" s="48"/>
      <c r="H230" s="48"/>
      <c r="I230" s="48"/>
      <c r="J230" s="48"/>
      <c r="K230" s="48"/>
      <c r="L230" s="17"/>
      <c r="M230" s="17"/>
      <c r="N230" s="17"/>
      <c r="O230" s="17"/>
      <c r="P230" s="17"/>
      <c r="Q230" s="17"/>
      <c r="R230" s="17"/>
      <c r="S230" s="17"/>
    </row>
    <row r="231" spans="1:19" x14ac:dyDescent="0.25">
      <c r="A231" s="194" t="s">
        <v>177</v>
      </c>
      <c r="B231" s="194"/>
      <c r="C231" s="194"/>
      <c r="D231" s="194"/>
      <c r="E231" s="194"/>
      <c r="F231" s="194"/>
      <c r="G231" s="194"/>
      <c r="H231" s="194"/>
      <c r="I231" s="194"/>
      <c r="J231" s="194"/>
      <c r="K231" s="194"/>
      <c r="L231" s="17"/>
      <c r="M231" s="17"/>
      <c r="N231" s="17"/>
      <c r="O231" s="17"/>
      <c r="P231" s="17"/>
      <c r="Q231" s="17"/>
      <c r="R231" s="17"/>
      <c r="S231" s="17"/>
    </row>
    <row r="232" spans="1:19" ht="16.5" customHeight="1" x14ac:dyDescent="0.25">
      <c r="A232" s="3"/>
      <c r="B232" s="195">
        <f>J241+K241</f>
        <v>39</v>
      </c>
      <c r="C232" s="196"/>
      <c r="D232" s="47" t="s">
        <v>153</v>
      </c>
      <c r="E232" s="47"/>
      <c r="F232" s="3"/>
      <c r="G232" s="48"/>
      <c r="H232" s="48"/>
      <c r="I232" s="48"/>
      <c r="J232" s="48"/>
      <c r="K232" s="48"/>
      <c r="L232" s="17"/>
      <c r="M232" s="17"/>
      <c r="N232" s="17"/>
      <c r="O232" s="17"/>
      <c r="P232" s="17"/>
      <c r="Q232" s="17"/>
      <c r="R232" s="17"/>
      <c r="S232" s="17"/>
    </row>
    <row r="233" spans="1:19" ht="14.25" customHeight="1" x14ac:dyDescent="0.2">
      <c r="A233" s="49"/>
      <c r="B233" s="172"/>
      <c r="C233" s="172"/>
      <c r="D233" s="50"/>
      <c r="E233" s="50"/>
      <c r="F233" s="50"/>
      <c r="G233" s="50"/>
      <c r="H233" s="50"/>
      <c r="I233" s="50"/>
      <c r="J233" s="171" t="s">
        <v>189</v>
      </c>
      <c r="K233" s="172"/>
      <c r="L233" s="17"/>
      <c r="M233" s="17"/>
      <c r="N233" s="17"/>
      <c r="O233" s="17"/>
      <c r="P233" s="17"/>
      <c r="Q233" s="17"/>
      <c r="R233" s="17"/>
      <c r="S233" s="17"/>
    </row>
    <row r="234" spans="1:19" ht="14.25" customHeight="1" x14ac:dyDescent="0.25">
      <c r="A234" s="26"/>
      <c r="B234" s="132" t="s">
        <v>139</v>
      </c>
      <c r="C234" s="222"/>
      <c r="D234" s="199"/>
      <c r="E234" s="199"/>
      <c r="F234" s="199"/>
      <c r="G234" s="199"/>
      <c r="H234" s="199"/>
      <c r="I234" s="153"/>
      <c r="J234" s="26" t="s">
        <v>62</v>
      </c>
      <c r="K234" s="26" t="s">
        <v>140</v>
      </c>
      <c r="L234" s="17"/>
      <c r="M234" s="17"/>
      <c r="N234" s="17"/>
      <c r="O234" s="17"/>
      <c r="P234" s="17"/>
      <c r="Q234" s="17"/>
      <c r="R234" s="17"/>
      <c r="S234" s="17"/>
    </row>
    <row r="235" spans="1:19" ht="28.5" customHeight="1" x14ac:dyDescent="0.25">
      <c r="A235" s="19">
        <v>4001</v>
      </c>
      <c r="B235" s="200" t="s">
        <v>179</v>
      </c>
      <c r="C235" s="201"/>
      <c r="D235" s="201"/>
      <c r="E235" s="201"/>
      <c r="F235" s="201"/>
      <c r="G235" s="201"/>
      <c r="H235" s="201"/>
      <c r="I235" s="202"/>
      <c r="J235" s="19">
        <f>'[1]9 мес.'!H207+'[1]4 квартал'!H207</f>
        <v>1</v>
      </c>
      <c r="K235" s="19">
        <f>'[1]9 мес.'!I207+'[1]4 квартал'!I207</f>
        <v>1</v>
      </c>
      <c r="L235" s="17"/>
      <c r="M235" s="17"/>
      <c r="N235" s="17"/>
      <c r="O235" s="17"/>
      <c r="P235" s="17"/>
      <c r="Q235" s="17"/>
      <c r="R235" s="17"/>
      <c r="S235" s="17"/>
    </row>
    <row r="236" spans="1:19" ht="18.75" customHeight="1" x14ac:dyDescent="0.25">
      <c r="A236" s="19">
        <v>4002</v>
      </c>
      <c r="B236" s="158" t="s">
        <v>180</v>
      </c>
      <c r="C236" s="204"/>
      <c r="D236" s="204"/>
      <c r="E236" s="204"/>
      <c r="F236" s="204"/>
      <c r="G236" s="204"/>
      <c r="H236" s="204"/>
      <c r="I236" s="205"/>
      <c r="J236" s="19"/>
      <c r="K236" s="19">
        <f>'[1]9 мес.'!I208+'[1]4 квартал'!I208</f>
        <v>1</v>
      </c>
      <c r="L236" s="17"/>
      <c r="M236" s="17"/>
      <c r="N236" s="17"/>
      <c r="O236" s="17"/>
      <c r="P236" s="17"/>
      <c r="Q236" s="17"/>
      <c r="R236" s="17"/>
      <c r="S236" s="17"/>
    </row>
    <row r="237" spans="1:19" x14ac:dyDescent="0.25">
      <c r="A237" s="19">
        <v>4003</v>
      </c>
      <c r="B237" s="158" t="s">
        <v>181</v>
      </c>
      <c r="C237" s="217"/>
      <c r="D237" s="220"/>
      <c r="E237" s="220"/>
      <c r="F237" s="220"/>
      <c r="G237" s="220"/>
      <c r="H237" s="220"/>
      <c r="I237" s="153"/>
      <c r="J237" s="19">
        <f>'[1]9 мес.'!H209+'[1]4 квартал'!H209</f>
        <v>1</v>
      </c>
      <c r="K237" s="19">
        <f>'[1]9 мес.'!I209+'[1]4 квартал'!I209</f>
        <v>3</v>
      </c>
      <c r="L237" s="17"/>
      <c r="M237" s="17"/>
      <c r="N237" s="17"/>
      <c r="O237" s="17"/>
      <c r="P237" s="17"/>
      <c r="Q237" s="17"/>
      <c r="R237" s="17"/>
      <c r="S237" s="17"/>
    </row>
    <row r="238" spans="1:19" x14ac:dyDescent="0.25">
      <c r="A238" s="19">
        <v>4004</v>
      </c>
      <c r="B238" s="158" t="s">
        <v>182</v>
      </c>
      <c r="C238" s="215"/>
      <c r="D238" s="215"/>
      <c r="E238" s="215"/>
      <c r="F238" s="215"/>
      <c r="G238" s="215"/>
      <c r="H238" s="215"/>
      <c r="I238" s="205"/>
      <c r="J238" s="19">
        <f>'[1]9 мес.'!H210+'[1]4 квартал'!H210</f>
        <v>22</v>
      </c>
      <c r="K238" s="19">
        <f>'[1]9 мес.'!I210+'[1]4 квартал'!I210</f>
        <v>6</v>
      </c>
      <c r="L238" s="17"/>
      <c r="M238" s="17"/>
      <c r="N238" s="17"/>
      <c r="O238" s="17"/>
      <c r="P238" s="17"/>
      <c r="Q238" s="17"/>
      <c r="R238" s="17"/>
      <c r="S238" s="17"/>
    </row>
    <row r="239" spans="1:19" x14ac:dyDescent="0.25">
      <c r="A239" s="19">
        <v>4006</v>
      </c>
      <c r="B239" s="158" t="s">
        <v>183</v>
      </c>
      <c r="C239" s="217"/>
      <c r="D239" s="220"/>
      <c r="E239" s="220"/>
      <c r="F239" s="220"/>
      <c r="G239" s="220"/>
      <c r="H239" s="220"/>
      <c r="I239" s="153"/>
      <c r="J239" s="19">
        <f>'[1]9 мес.'!H212+'[1]4 квартал'!H212</f>
        <v>1</v>
      </c>
      <c r="K239" s="19">
        <f>'[1]9 мес.'!I212+'[1]4 квартал'!I212</f>
        <v>1</v>
      </c>
      <c r="L239" s="17"/>
      <c r="M239" s="17"/>
      <c r="N239" s="17"/>
      <c r="O239" s="17"/>
      <c r="P239" s="17"/>
      <c r="Q239" s="17"/>
      <c r="R239" s="17"/>
      <c r="S239" s="17"/>
    </row>
    <row r="240" spans="1:19" x14ac:dyDescent="0.25">
      <c r="A240" s="19">
        <v>4007</v>
      </c>
      <c r="B240" s="158" t="s">
        <v>184</v>
      </c>
      <c r="C240" s="203"/>
      <c r="D240" s="203"/>
      <c r="E240" s="203"/>
      <c r="F240" s="203"/>
      <c r="G240" s="203"/>
      <c r="H240" s="203"/>
      <c r="I240" s="153"/>
      <c r="J240" s="19">
        <f>'[1]9 мес.'!H213+'[1]4 квартал'!H213</f>
        <v>1</v>
      </c>
      <c r="K240" s="19">
        <f>'[1]9 мес.'!I213+'[1]4 квартал'!I213</f>
        <v>1</v>
      </c>
      <c r="L240" s="17"/>
      <c r="M240" s="17"/>
      <c r="N240" s="17"/>
      <c r="O240" s="17"/>
      <c r="P240" s="17"/>
      <c r="Q240" s="17"/>
      <c r="R240" s="17"/>
      <c r="S240" s="17"/>
    </row>
    <row r="241" spans="1:19" x14ac:dyDescent="0.25">
      <c r="A241" s="52"/>
      <c r="B241" s="189" t="s">
        <v>11</v>
      </c>
      <c r="C241" s="219"/>
      <c r="D241" s="220"/>
      <c r="E241" s="220"/>
      <c r="F241" s="220"/>
      <c r="G241" s="220"/>
      <c r="H241" s="220"/>
      <c r="I241" s="153"/>
      <c r="J241" s="19">
        <f>SUM(J235:J240)</f>
        <v>26</v>
      </c>
      <c r="K241" s="19">
        <f>SUM(K235:K240)</f>
        <v>13</v>
      </c>
      <c r="L241" s="17"/>
      <c r="M241" s="17"/>
      <c r="N241" s="17"/>
      <c r="O241" s="17"/>
      <c r="P241" s="17"/>
      <c r="Q241" s="17"/>
      <c r="R241" s="17"/>
      <c r="S241" s="17"/>
    </row>
    <row r="242" spans="1:19" x14ac:dyDescent="0.25">
      <c r="A242" s="22"/>
      <c r="B242" s="225"/>
      <c r="C242" s="225"/>
      <c r="D242" s="22"/>
      <c r="E242" s="22"/>
      <c r="F242" s="22"/>
      <c r="L242" s="17"/>
      <c r="M242" s="17"/>
      <c r="N242" s="17"/>
      <c r="O242" s="17"/>
      <c r="P242" s="17"/>
      <c r="Q242" s="17"/>
      <c r="R242" s="17"/>
      <c r="S242" s="17"/>
    </row>
    <row r="243" spans="1:19" x14ac:dyDescent="0.25">
      <c r="A243" s="194" t="s">
        <v>185</v>
      </c>
      <c r="B243" s="194"/>
      <c r="C243" s="194"/>
      <c r="D243" s="194"/>
      <c r="E243" s="194"/>
      <c r="F243" s="194"/>
      <c r="G243" s="194"/>
      <c r="H243" s="194"/>
      <c r="I243" s="194"/>
      <c r="J243" s="194"/>
      <c r="K243" s="194"/>
      <c r="L243" s="17"/>
      <c r="M243" s="17"/>
      <c r="N243" s="17"/>
      <c r="O243" s="17"/>
      <c r="P243" s="17"/>
      <c r="Q243" s="17"/>
      <c r="R243" s="17"/>
      <c r="S243" s="17"/>
    </row>
    <row r="244" spans="1:19" ht="14.25" customHeight="1" x14ac:dyDescent="0.25">
      <c r="A244" s="3"/>
      <c r="B244" s="195">
        <f>J248+K248</f>
        <v>1</v>
      </c>
      <c r="C244" s="196"/>
      <c r="D244" s="47" t="s">
        <v>186</v>
      </c>
      <c r="E244" s="47"/>
      <c r="F244" s="3"/>
      <c r="G244" s="48"/>
      <c r="H244" s="48"/>
      <c r="I244" s="48"/>
      <c r="J244" s="48"/>
      <c r="K244" s="48"/>
      <c r="L244" s="17"/>
      <c r="M244" s="17"/>
      <c r="N244" s="17"/>
      <c r="O244" s="17"/>
      <c r="P244" s="17"/>
      <c r="Q244" s="17"/>
      <c r="R244" s="17"/>
      <c r="S244" s="17"/>
    </row>
    <row r="245" spans="1:19" ht="14.25" customHeight="1" x14ac:dyDescent="0.2">
      <c r="A245" s="49"/>
      <c r="B245" s="172"/>
      <c r="C245" s="172"/>
      <c r="D245" s="50"/>
      <c r="E245" s="50"/>
      <c r="F245" s="50"/>
      <c r="G245" s="50"/>
      <c r="H245" s="50"/>
      <c r="I245" s="50"/>
      <c r="J245" s="171" t="s">
        <v>201</v>
      </c>
      <c r="K245" s="172"/>
      <c r="L245" s="17"/>
      <c r="M245" s="17"/>
      <c r="N245" s="17"/>
      <c r="O245" s="17"/>
      <c r="P245" s="17"/>
      <c r="Q245" s="17"/>
      <c r="R245" s="17"/>
      <c r="S245" s="17"/>
    </row>
    <row r="246" spans="1:19" ht="15.75" customHeight="1" x14ac:dyDescent="0.25">
      <c r="A246" s="26"/>
      <c r="B246" s="132" t="s">
        <v>139</v>
      </c>
      <c r="C246" s="222"/>
      <c r="D246" s="199"/>
      <c r="E246" s="199"/>
      <c r="F246" s="199"/>
      <c r="G246" s="199"/>
      <c r="H246" s="199"/>
      <c r="I246" s="153"/>
      <c r="J246" s="26" t="s">
        <v>62</v>
      </c>
      <c r="K246" s="26" t="s">
        <v>140</v>
      </c>
      <c r="L246" s="17"/>
      <c r="M246" s="17"/>
      <c r="N246" s="17"/>
      <c r="O246" s="17"/>
      <c r="P246" s="17"/>
      <c r="Q246" s="17"/>
      <c r="R246" s="17"/>
      <c r="S246" s="17"/>
    </row>
    <row r="247" spans="1:19" ht="28.5" customHeight="1" x14ac:dyDescent="0.25">
      <c r="A247" s="19">
        <v>5004</v>
      </c>
      <c r="B247" s="158" t="s">
        <v>411</v>
      </c>
      <c r="C247" s="217"/>
      <c r="D247" s="224"/>
      <c r="E247" s="224"/>
      <c r="F247" s="224"/>
      <c r="G247" s="224"/>
      <c r="H247" s="224"/>
      <c r="I247" s="153"/>
      <c r="J247" s="19">
        <f>'[1]9 мес.'!H225+'[1]4 квартал'!H225</f>
        <v>1</v>
      </c>
      <c r="K247" s="19"/>
      <c r="L247" s="17"/>
      <c r="M247" s="17"/>
      <c r="N247" s="17"/>
      <c r="O247" s="17"/>
      <c r="P247" s="17"/>
      <c r="Q247" s="17"/>
      <c r="R247" s="17"/>
      <c r="S247" s="17"/>
    </row>
    <row r="248" spans="1:19" ht="13.5" customHeight="1" x14ac:dyDescent="0.25">
      <c r="A248" s="52"/>
      <c r="B248" s="189" t="s">
        <v>11</v>
      </c>
      <c r="C248" s="219"/>
      <c r="D248" s="224"/>
      <c r="E248" s="224"/>
      <c r="F248" s="224"/>
      <c r="G248" s="224"/>
      <c r="H248" s="224"/>
      <c r="I248" s="153"/>
      <c r="J248" s="19">
        <f>SUM(J247:J247)</f>
        <v>1</v>
      </c>
      <c r="K248" s="19">
        <f>SUM(K247:K247)</f>
        <v>0</v>
      </c>
      <c r="L248" s="17"/>
      <c r="M248" s="17"/>
      <c r="N248" s="17"/>
      <c r="O248" s="17"/>
      <c r="P248" s="17"/>
      <c r="Q248" s="17"/>
      <c r="R248" s="17"/>
      <c r="S248" s="17"/>
    </row>
    <row r="249" spans="1:19" ht="13.5" customHeight="1" x14ac:dyDescent="0.25">
      <c r="A249" s="53"/>
      <c r="B249" s="240"/>
      <c r="C249" s="241"/>
      <c r="D249" s="54"/>
      <c r="E249" s="54"/>
      <c r="F249" s="54"/>
      <c r="L249" s="17"/>
      <c r="M249" s="17"/>
      <c r="N249" s="17"/>
      <c r="O249" s="17"/>
      <c r="P249" s="17"/>
      <c r="Q249" s="17"/>
      <c r="R249" s="17"/>
      <c r="S249" s="17"/>
    </row>
    <row r="250" spans="1:19" x14ac:dyDescent="0.25">
      <c r="A250" s="242" t="s">
        <v>188</v>
      </c>
      <c r="B250" s="242"/>
      <c r="C250" s="242"/>
      <c r="D250" s="242"/>
      <c r="E250" s="242"/>
      <c r="F250" s="242"/>
      <c r="G250" s="242"/>
      <c r="H250" s="242"/>
      <c r="I250" s="242"/>
      <c r="J250" s="242"/>
      <c r="K250" s="242"/>
      <c r="L250" s="17"/>
      <c r="M250" s="17"/>
      <c r="N250" s="17"/>
      <c r="O250" s="17"/>
      <c r="P250" s="17"/>
      <c r="Q250" s="17"/>
      <c r="R250" s="17"/>
      <c r="S250" s="17"/>
    </row>
    <row r="251" spans="1:19" x14ac:dyDescent="0.25">
      <c r="A251" s="55"/>
      <c r="B251" s="243">
        <f>J264+K264</f>
        <v>90</v>
      </c>
      <c r="C251" s="244"/>
      <c r="D251" s="245" t="s">
        <v>153</v>
      </c>
      <c r="E251" s="245"/>
      <c r="F251" s="246"/>
      <c r="G251" s="48"/>
      <c r="H251" s="48"/>
      <c r="I251" s="48"/>
      <c r="J251" s="48"/>
      <c r="K251" s="48"/>
      <c r="L251" s="17"/>
      <c r="M251" s="17"/>
      <c r="N251" s="17"/>
      <c r="O251" s="17"/>
      <c r="P251" s="17"/>
      <c r="Q251" s="17"/>
      <c r="R251" s="17"/>
      <c r="S251" s="17"/>
    </row>
    <row r="252" spans="1:19" ht="12" customHeight="1" x14ac:dyDescent="0.2">
      <c r="A252" s="49"/>
      <c r="B252" s="50"/>
      <c r="C252" s="50"/>
      <c r="D252" s="50"/>
      <c r="E252" s="50"/>
      <c r="F252" s="50"/>
      <c r="G252" s="171" t="s">
        <v>205</v>
      </c>
      <c r="H252" s="238"/>
      <c r="I252" s="238"/>
      <c r="J252" s="239"/>
      <c r="K252" s="239"/>
      <c r="L252" s="17"/>
      <c r="M252" s="17"/>
      <c r="N252" s="17"/>
      <c r="O252" s="17"/>
      <c r="P252" s="17"/>
      <c r="Q252" s="17"/>
      <c r="R252" s="17"/>
      <c r="S252" s="17"/>
    </row>
    <row r="253" spans="1:19" ht="16.5" customHeight="1" x14ac:dyDescent="0.25">
      <c r="A253" s="26"/>
      <c r="B253" s="132" t="s">
        <v>139</v>
      </c>
      <c r="C253" s="222"/>
      <c r="D253" s="199"/>
      <c r="E253" s="199"/>
      <c r="F253" s="199"/>
      <c r="G253" s="199"/>
      <c r="H253" s="199"/>
      <c r="I253" s="153"/>
      <c r="J253" s="26" t="s">
        <v>62</v>
      </c>
      <c r="K253" s="26" t="s">
        <v>140</v>
      </c>
      <c r="L253" s="17"/>
      <c r="M253" s="17"/>
      <c r="N253" s="17"/>
      <c r="O253" s="17"/>
      <c r="P253" s="17"/>
      <c r="Q253" s="17"/>
      <c r="R253" s="17"/>
      <c r="S253" s="17"/>
    </row>
    <row r="254" spans="1:19" ht="30" customHeight="1" x14ac:dyDescent="0.25">
      <c r="A254" s="19">
        <v>6001</v>
      </c>
      <c r="B254" s="200" t="s">
        <v>190</v>
      </c>
      <c r="C254" s="247"/>
      <c r="D254" s="247"/>
      <c r="E254" s="247"/>
      <c r="F254" s="247"/>
      <c r="G254" s="247"/>
      <c r="H254" s="247"/>
      <c r="I254" s="236"/>
      <c r="J254" s="19">
        <f>'[1]9 мес.'!H233+'[1]4 квартал'!H233</f>
        <v>1</v>
      </c>
      <c r="K254" s="19">
        <f>'[1]9 мес.'!I233+'[1]4 квартал'!I233</f>
        <v>1</v>
      </c>
      <c r="L254" s="17"/>
      <c r="M254" s="17"/>
      <c r="N254" s="17"/>
      <c r="O254" s="17"/>
      <c r="P254" s="17"/>
      <c r="Q254" s="17"/>
      <c r="R254" s="17"/>
      <c r="S254" s="17"/>
    </row>
    <row r="255" spans="1:19" x14ac:dyDescent="0.25">
      <c r="A255" s="19">
        <v>6002</v>
      </c>
      <c r="B255" s="200" t="s">
        <v>191</v>
      </c>
      <c r="C255" s="235"/>
      <c r="D255" s="235"/>
      <c r="E255" s="235"/>
      <c r="F255" s="235"/>
      <c r="G255" s="235"/>
      <c r="H255" s="235"/>
      <c r="I255" s="236"/>
      <c r="J255" s="19">
        <f>'[1]9 мес.'!H234+'[1]4 квартал'!H234</f>
        <v>2</v>
      </c>
      <c r="K255" s="19">
        <f>'[1]9 мес.'!I234+'[1]4 квартал'!I234</f>
        <v>2</v>
      </c>
      <c r="L255" s="17"/>
      <c r="M255" s="17"/>
      <c r="N255" s="17"/>
      <c r="O255" s="17"/>
      <c r="P255" s="17"/>
      <c r="Q255" s="17"/>
      <c r="R255" s="17"/>
      <c r="S255" s="17"/>
    </row>
    <row r="256" spans="1:19" x14ac:dyDescent="0.25">
      <c r="A256" s="19">
        <v>6003</v>
      </c>
      <c r="B256" s="200" t="s">
        <v>192</v>
      </c>
      <c r="C256" s="237"/>
      <c r="D256" s="237"/>
      <c r="E256" s="237"/>
      <c r="F256" s="237"/>
      <c r="G256" s="237"/>
      <c r="H256" s="237"/>
      <c r="I256" s="236"/>
      <c r="J256" s="19">
        <f>'[1]9 мес.'!H235+'[1]4 квартал'!H235</f>
        <v>2</v>
      </c>
      <c r="K256" s="19">
        <f>'[1]9 мес.'!I235+'[1]4 квартал'!I235</f>
        <v>1</v>
      </c>
      <c r="L256" s="17"/>
      <c r="M256" s="17"/>
      <c r="N256" s="17"/>
      <c r="O256" s="17"/>
      <c r="P256" s="17"/>
      <c r="Q256" s="17"/>
      <c r="R256" s="17"/>
      <c r="S256" s="17"/>
    </row>
    <row r="257" spans="1:19" x14ac:dyDescent="0.25">
      <c r="A257" s="19">
        <v>6005</v>
      </c>
      <c r="B257" s="158" t="s">
        <v>193</v>
      </c>
      <c r="C257" s="217"/>
      <c r="D257" s="224"/>
      <c r="E257" s="224"/>
      <c r="F257" s="224"/>
      <c r="G257" s="224"/>
      <c r="H257" s="224"/>
      <c r="I257" s="153"/>
      <c r="J257" s="19">
        <f>'[1]9 мес.'!H237+'[1]4 квартал'!H237</f>
        <v>9</v>
      </c>
      <c r="K257" s="19">
        <f>'[1]9 мес.'!I237+'[1]4 квартал'!I237</f>
        <v>5</v>
      </c>
      <c r="L257" s="17"/>
      <c r="M257" s="17"/>
      <c r="N257" s="17"/>
      <c r="O257" s="17"/>
      <c r="P257" s="17"/>
      <c r="Q257" s="17"/>
      <c r="R257" s="17"/>
      <c r="S257" s="17"/>
    </row>
    <row r="258" spans="1:19" ht="27" customHeight="1" x14ac:dyDescent="0.25">
      <c r="A258" s="19">
        <v>6007</v>
      </c>
      <c r="B258" s="158" t="s">
        <v>194</v>
      </c>
      <c r="C258" s="217"/>
      <c r="D258" s="224"/>
      <c r="E258" s="224"/>
      <c r="F258" s="224"/>
      <c r="G258" s="224"/>
      <c r="H258" s="224"/>
      <c r="I258" s="153"/>
      <c r="J258" s="19">
        <f>'[1]9 мес.'!H239+'[1]4 квартал'!H239</f>
        <v>7</v>
      </c>
      <c r="K258" s="19">
        <f>'[1]9 мес.'!I239+'[1]4 квартал'!I239</f>
        <v>5</v>
      </c>
      <c r="L258" s="17"/>
      <c r="M258" s="17"/>
      <c r="N258" s="17"/>
      <c r="O258" s="17"/>
      <c r="P258" s="17"/>
      <c r="Q258" s="17"/>
      <c r="R258" s="17"/>
      <c r="S258" s="17"/>
    </row>
    <row r="259" spans="1:19" ht="30.75" customHeight="1" x14ac:dyDescent="0.25">
      <c r="A259" s="19">
        <v>6009</v>
      </c>
      <c r="B259" s="158" t="s">
        <v>195</v>
      </c>
      <c r="C259" s="217"/>
      <c r="D259" s="224"/>
      <c r="E259" s="224"/>
      <c r="F259" s="224"/>
      <c r="G259" s="224"/>
      <c r="H259" s="224"/>
      <c r="I259" s="153"/>
      <c r="J259" s="19">
        <f>'[1]9 мес.'!H241+'[1]4 квартал'!H241</f>
        <v>2</v>
      </c>
      <c r="K259" s="19">
        <f>'[1]9 мес.'!I241+'[1]4 квартал'!I241</f>
        <v>3</v>
      </c>
      <c r="L259" s="17"/>
      <c r="M259" s="17"/>
      <c r="N259" s="17"/>
      <c r="O259" s="17"/>
      <c r="P259" s="17"/>
      <c r="Q259" s="17"/>
      <c r="R259" s="17"/>
      <c r="S259" s="17"/>
    </row>
    <row r="260" spans="1:19" ht="28.5" customHeight="1" x14ac:dyDescent="0.25">
      <c r="A260" s="19">
        <v>6010</v>
      </c>
      <c r="B260" s="158" t="s">
        <v>196</v>
      </c>
      <c r="C260" s="217"/>
      <c r="D260" s="224"/>
      <c r="E260" s="224"/>
      <c r="F260" s="224"/>
      <c r="G260" s="224"/>
      <c r="H260" s="224"/>
      <c r="I260" s="153"/>
      <c r="J260" s="19">
        <f>'[1]9 мес.'!H242+'[1]4 квартал'!H242</f>
        <v>3</v>
      </c>
      <c r="K260" s="19">
        <f>'[1]9 мес.'!I242+'[1]4 квартал'!I242</f>
        <v>8</v>
      </c>
      <c r="L260" s="17"/>
      <c r="M260" s="17"/>
      <c r="N260" s="17"/>
      <c r="O260" s="17"/>
      <c r="P260" s="17"/>
      <c r="Q260" s="17"/>
      <c r="R260" s="17"/>
      <c r="S260" s="17"/>
    </row>
    <row r="261" spans="1:19" ht="28.5" customHeight="1" x14ac:dyDescent="0.25">
      <c r="A261" s="19">
        <v>6011</v>
      </c>
      <c r="B261" s="158" t="s">
        <v>197</v>
      </c>
      <c r="C261" s="203"/>
      <c r="D261" s="203"/>
      <c r="E261" s="203"/>
      <c r="F261" s="203"/>
      <c r="G261" s="203"/>
      <c r="H261" s="203"/>
      <c r="I261" s="153"/>
      <c r="J261" s="19">
        <f>'[1]9 мес.'!H243+'[1]4 квартал'!H243</f>
        <v>1</v>
      </c>
      <c r="K261" s="19">
        <f>'[1]9 мес.'!I243+'[1]4 квартал'!I243</f>
        <v>2</v>
      </c>
      <c r="L261" s="17"/>
      <c r="M261" s="17"/>
      <c r="N261" s="17"/>
      <c r="O261" s="17"/>
      <c r="P261" s="17"/>
      <c r="Q261" s="17"/>
      <c r="R261" s="17"/>
      <c r="S261" s="17"/>
    </row>
    <row r="262" spans="1:19" ht="28.5" customHeight="1" x14ac:dyDescent="0.25">
      <c r="A262" s="56">
        <v>6014</v>
      </c>
      <c r="B262" s="158" t="s">
        <v>198</v>
      </c>
      <c r="C262" s="217"/>
      <c r="D262" s="224"/>
      <c r="E262" s="224"/>
      <c r="F262" s="224"/>
      <c r="G262" s="224"/>
      <c r="H262" s="224"/>
      <c r="I262" s="153"/>
      <c r="J262" s="19">
        <f>'[1]9 мес.'!H245+'[1]4 квартал'!H245</f>
        <v>18</v>
      </c>
      <c r="K262" s="19">
        <f>'[1]9 мес.'!I245+'[1]4 квартал'!I245</f>
        <v>17</v>
      </c>
      <c r="L262" s="17"/>
      <c r="M262" s="17"/>
      <c r="N262" s="17"/>
      <c r="O262" s="17"/>
      <c r="P262" s="17"/>
      <c r="Q262" s="17"/>
      <c r="R262" s="17"/>
      <c r="S262" s="17"/>
    </row>
    <row r="263" spans="1:19" ht="27.75" customHeight="1" x14ac:dyDescent="0.25">
      <c r="A263" s="19">
        <v>6015</v>
      </c>
      <c r="B263" s="165" t="s">
        <v>199</v>
      </c>
      <c r="C263" s="234"/>
      <c r="D263" s="224"/>
      <c r="E263" s="224"/>
      <c r="F263" s="224"/>
      <c r="G263" s="224"/>
      <c r="H263" s="224"/>
      <c r="I263" s="153"/>
      <c r="J263" s="19"/>
      <c r="K263" s="19">
        <f>'[1]9 мес.'!I246+'[1]4 квартал'!I246</f>
        <v>1</v>
      </c>
      <c r="L263" s="17"/>
      <c r="M263" s="17"/>
      <c r="N263" s="17"/>
      <c r="O263" s="17"/>
      <c r="P263" s="17"/>
      <c r="Q263" s="17"/>
      <c r="R263" s="17"/>
      <c r="S263" s="17"/>
    </row>
    <row r="264" spans="1:19" x14ac:dyDescent="0.25">
      <c r="A264" s="52"/>
      <c r="B264" s="189" t="s">
        <v>11</v>
      </c>
      <c r="C264" s="219"/>
      <c r="D264" s="224"/>
      <c r="E264" s="224"/>
      <c r="F264" s="224"/>
      <c r="G264" s="224"/>
      <c r="H264" s="224"/>
      <c r="I264" s="153"/>
      <c r="J264" s="19">
        <f>SUM(J254:J263)</f>
        <v>45</v>
      </c>
      <c r="K264" s="19">
        <f>SUM(K254:K263)</f>
        <v>45</v>
      </c>
      <c r="L264" s="17"/>
      <c r="M264" s="17"/>
      <c r="N264" s="17"/>
      <c r="O264" s="17"/>
      <c r="P264" s="17"/>
      <c r="Q264" s="17"/>
      <c r="R264" s="17"/>
      <c r="S264" s="17"/>
    </row>
    <row r="265" spans="1:19" ht="14.25" customHeight="1" x14ac:dyDescent="0.25">
      <c r="A265" s="22"/>
      <c r="B265" s="225"/>
      <c r="C265" s="225"/>
      <c r="D265" s="22"/>
      <c r="E265" s="22"/>
      <c r="F265" s="22"/>
      <c r="L265" s="17"/>
      <c r="M265" s="17"/>
      <c r="N265" s="17"/>
      <c r="O265" s="17"/>
      <c r="P265" s="17"/>
      <c r="Q265" s="17"/>
      <c r="R265" s="17"/>
      <c r="S265" s="17"/>
    </row>
    <row r="266" spans="1:19" x14ac:dyDescent="0.25">
      <c r="A266" s="194" t="s">
        <v>200</v>
      </c>
      <c r="B266" s="194"/>
      <c r="C266" s="194"/>
      <c r="D266" s="194"/>
      <c r="E266" s="194"/>
      <c r="F266" s="194"/>
      <c r="G266" s="22"/>
      <c r="H266" s="22"/>
      <c r="I266" s="22"/>
      <c r="J266" s="22"/>
      <c r="K266" s="22"/>
      <c r="L266" s="17"/>
      <c r="M266" s="17"/>
      <c r="N266" s="17"/>
      <c r="O266" s="17"/>
      <c r="P266" s="17"/>
      <c r="Q266" s="17"/>
      <c r="R266" s="17"/>
      <c r="S266" s="17"/>
    </row>
    <row r="267" spans="1:19" ht="15.75" customHeight="1" x14ac:dyDescent="0.25">
      <c r="A267" s="3"/>
      <c r="B267" s="170">
        <f>J272+K272</f>
        <v>15</v>
      </c>
      <c r="C267" s="115"/>
      <c r="D267" s="47" t="s">
        <v>153</v>
      </c>
      <c r="E267" s="47"/>
      <c r="F267" s="3"/>
      <c r="G267" s="22"/>
      <c r="H267" s="22"/>
      <c r="I267" s="22"/>
      <c r="J267" s="22"/>
      <c r="K267" s="22"/>
      <c r="L267" s="17"/>
      <c r="M267" s="17"/>
      <c r="N267" s="17"/>
      <c r="O267" s="17"/>
      <c r="P267" s="17"/>
      <c r="Q267" s="17"/>
      <c r="R267" s="17"/>
      <c r="S267" s="17"/>
    </row>
    <row r="268" spans="1:19" ht="12.75" customHeight="1" x14ac:dyDescent="0.2">
      <c r="A268" s="49"/>
      <c r="B268" s="49"/>
      <c r="C268" s="49"/>
      <c r="D268" s="49"/>
      <c r="E268" s="49"/>
      <c r="F268" s="51"/>
      <c r="G268" s="49"/>
      <c r="H268" s="49"/>
      <c r="I268" s="49"/>
      <c r="J268" s="49"/>
      <c r="K268" s="51" t="s">
        <v>234</v>
      </c>
      <c r="L268" s="17"/>
      <c r="M268" s="17"/>
      <c r="N268" s="17"/>
      <c r="O268" s="17"/>
      <c r="P268" s="17"/>
      <c r="Q268" s="17"/>
      <c r="R268" s="17"/>
      <c r="S268" s="17"/>
    </row>
    <row r="269" spans="1:19" ht="15.75" customHeight="1" x14ac:dyDescent="0.25">
      <c r="A269" s="26"/>
      <c r="B269" s="132" t="s">
        <v>139</v>
      </c>
      <c r="C269" s="222"/>
      <c r="D269" s="249"/>
      <c r="E269" s="249"/>
      <c r="F269" s="249"/>
      <c r="G269" s="249"/>
      <c r="H269" s="249"/>
      <c r="I269" s="153"/>
      <c r="J269" s="26" t="s">
        <v>62</v>
      </c>
      <c r="K269" s="26" t="s">
        <v>140</v>
      </c>
      <c r="L269" s="17"/>
      <c r="M269" s="17"/>
      <c r="N269" s="17"/>
      <c r="O269" s="17"/>
      <c r="P269" s="17"/>
      <c r="Q269" s="17"/>
      <c r="R269" s="17"/>
      <c r="S269" s="17"/>
    </row>
    <row r="270" spans="1:19" x14ac:dyDescent="0.25">
      <c r="A270" s="19">
        <v>7009</v>
      </c>
      <c r="B270" s="200" t="s">
        <v>202</v>
      </c>
      <c r="C270" s="223"/>
      <c r="D270" s="203"/>
      <c r="E270" s="203"/>
      <c r="F270" s="203"/>
      <c r="G270" s="203"/>
      <c r="H270" s="203"/>
      <c r="I270" s="153"/>
      <c r="J270" s="19">
        <f>'[1]9 мес.'!H253+'[1]4 квартал'!H253</f>
        <v>7</v>
      </c>
      <c r="K270" s="19">
        <f>'[1]9 мес.'!I253+'[1]4 квартал'!I253</f>
        <v>7</v>
      </c>
      <c r="L270" s="17"/>
      <c r="M270" s="17"/>
      <c r="N270" s="17"/>
      <c r="O270" s="17"/>
      <c r="P270" s="17"/>
      <c r="Q270" s="17"/>
      <c r="R270" s="17"/>
      <c r="S270" s="17"/>
    </row>
    <row r="271" spans="1:19" x14ac:dyDescent="0.25">
      <c r="A271" s="19">
        <v>7011</v>
      </c>
      <c r="B271" s="200" t="s">
        <v>203</v>
      </c>
      <c r="C271" s="224"/>
      <c r="D271" s="224"/>
      <c r="E271" s="224"/>
      <c r="F271" s="224"/>
      <c r="G271" s="224"/>
      <c r="H271" s="224"/>
      <c r="I271" s="153"/>
      <c r="J271" s="19">
        <f>'[1]9 мес.'!H254+'[1]4 квартал'!H254</f>
        <v>1</v>
      </c>
      <c r="K271" s="19">
        <f>'[1]9 мес.'!I254+'[1]4 квартал'!I254</f>
        <v>0</v>
      </c>
      <c r="L271" s="17"/>
      <c r="M271" s="17"/>
      <c r="N271" s="17"/>
      <c r="O271" s="17"/>
      <c r="P271" s="17"/>
      <c r="Q271" s="17"/>
      <c r="R271" s="17"/>
      <c r="S271" s="17"/>
    </row>
    <row r="272" spans="1:19" x14ac:dyDescent="0.25">
      <c r="A272" s="19"/>
      <c r="B272" s="189" t="s">
        <v>11</v>
      </c>
      <c r="C272" s="219"/>
      <c r="D272" s="203"/>
      <c r="E272" s="203"/>
      <c r="F272" s="203"/>
      <c r="G272" s="203"/>
      <c r="H272" s="203"/>
      <c r="I272" s="153"/>
      <c r="J272" s="19">
        <f>SUM(J270:J271)</f>
        <v>8</v>
      </c>
      <c r="K272" s="19">
        <f>SUM(K270:K270)</f>
        <v>7</v>
      </c>
      <c r="L272" s="17"/>
      <c r="M272" s="17"/>
      <c r="N272" s="17"/>
      <c r="O272" s="17"/>
      <c r="P272" s="17"/>
      <c r="Q272" s="17"/>
      <c r="R272" s="17"/>
      <c r="S272" s="17"/>
    </row>
    <row r="273" spans="1:19" x14ac:dyDescent="0.25">
      <c r="A273" s="3"/>
      <c r="B273" s="233"/>
      <c r="C273" s="233"/>
      <c r="D273" s="3"/>
      <c r="E273" s="3"/>
      <c r="F273" s="3"/>
      <c r="G273" s="48"/>
      <c r="H273" s="48"/>
      <c r="I273" s="48"/>
      <c r="J273" s="48"/>
      <c r="K273" s="48"/>
      <c r="L273" s="17"/>
      <c r="M273" s="17"/>
      <c r="N273" s="17"/>
      <c r="O273" s="17"/>
      <c r="P273" s="17"/>
      <c r="Q273" s="17"/>
      <c r="R273" s="17"/>
      <c r="S273" s="17"/>
    </row>
    <row r="274" spans="1:19" x14ac:dyDescent="0.25">
      <c r="A274" s="242" t="s">
        <v>204</v>
      </c>
      <c r="B274" s="242"/>
      <c r="C274" s="242"/>
      <c r="D274" s="242"/>
      <c r="E274" s="242"/>
      <c r="F274" s="242"/>
      <c r="G274" s="242"/>
      <c r="H274" s="242"/>
      <c r="I274" s="242"/>
      <c r="J274" s="242"/>
      <c r="K274" s="242"/>
      <c r="L274" s="17"/>
      <c r="M274" s="17"/>
      <c r="N274" s="17"/>
      <c r="O274" s="17"/>
      <c r="P274" s="17"/>
      <c r="Q274" s="17"/>
      <c r="R274" s="17"/>
      <c r="S274" s="17"/>
    </row>
    <row r="275" spans="1:19" ht="14.25" customHeight="1" x14ac:dyDescent="0.25">
      <c r="A275" s="3"/>
      <c r="B275" s="195">
        <f>J305+K305</f>
        <v>303</v>
      </c>
      <c r="C275" s="196"/>
      <c r="D275" s="57" t="s">
        <v>137</v>
      </c>
      <c r="E275" s="57"/>
      <c r="F275" s="58"/>
      <c r="G275" s="48"/>
      <c r="H275" s="48"/>
      <c r="I275" s="48"/>
      <c r="J275" s="48"/>
      <c r="K275" s="48"/>
      <c r="L275" s="17"/>
      <c r="M275" s="17"/>
      <c r="N275" s="17"/>
      <c r="O275" s="17"/>
      <c r="P275" s="17"/>
      <c r="Q275" s="17"/>
      <c r="R275" s="17"/>
      <c r="S275" s="17"/>
    </row>
    <row r="276" spans="1:19" ht="15.75" customHeight="1" x14ac:dyDescent="0.2">
      <c r="A276" s="118"/>
      <c r="B276" s="118"/>
      <c r="C276" s="118"/>
      <c r="D276" s="118"/>
      <c r="E276" s="118"/>
      <c r="F276" s="118"/>
      <c r="G276" s="50"/>
      <c r="H276" s="50"/>
      <c r="I276" s="50"/>
      <c r="J276" s="221" t="s">
        <v>249</v>
      </c>
      <c r="K276" s="248"/>
      <c r="L276" s="17"/>
      <c r="M276" s="17"/>
      <c r="N276" s="17"/>
      <c r="O276" s="17"/>
      <c r="P276" s="17"/>
      <c r="Q276" s="17"/>
      <c r="R276" s="17"/>
      <c r="S276" s="17"/>
    </row>
    <row r="277" spans="1:19" ht="18.75" customHeight="1" x14ac:dyDescent="0.25">
      <c r="A277" s="26"/>
      <c r="B277" s="132" t="s">
        <v>139</v>
      </c>
      <c r="C277" s="222"/>
      <c r="D277" s="199"/>
      <c r="E277" s="199"/>
      <c r="F277" s="199"/>
      <c r="G277" s="199"/>
      <c r="H277" s="199"/>
      <c r="I277" s="153"/>
      <c r="J277" s="26" t="s">
        <v>62</v>
      </c>
      <c r="K277" s="26" t="s">
        <v>140</v>
      </c>
      <c r="L277" s="17"/>
      <c r="M277" s="17"/>
      <c r="N277" s="17"/>
      <c r="O277" s="17"/>
      <c r="P277" s="17"/>
      <c r="Q277" s="17"/>
      <c r="R277" s="17"/>
      <c r="S277" s="17"/>
    </row>
    <row r="278" spans="1:19" ht="21.75" customHeight="1" x14ac:dyDescent="0.25">
      <c r="A278" s="19">
        <v>8001</v>
      </c>
      <c r="B278" s="165" t="s">
        <v>206</v>
      </c>
      <c r="C278" s="234"/>
      <c r="D278" s="224"/>
      <c r="E278" s="224"/>
      <c r="F278" s="224"/>
      <c r="G278" s="224"/>
      <c r="H278" s="224"/>
      <c r="I278" s="153"/>
      <c r="J278" s="19">
        <f>'[1]9 мес.'!H261+'[1]4 квартал'!H261</f>
        <v>1</v>
      </c>
      <c r="K278" s="19"/>
      <c r="L278" s="17"/>
      <c r="M278" s="17"/>
      <c r="N278" s="17"/>
      <c r="O278" s="17"/>
      <c r="P278" s="17"/>
      <c r="Q278" s="17"/>
      <c r="R278" s="17"/>
      <c r="S278" s="17"/>
    </row>
    <row r="279" spans="1:19" ht="29.25" customHeight="1" x14ac:dyDescent="0.25">
      <c r="A279" s="19">
        <v>8002</v>
      </c>
      <c r="B279" s="165" t="s">
        <v>207</v>
      </c>
      <c r="C279" s="234"/>
      <c r="D279" s="224"/>
      <c r="E279" s="224"/>
      <c r="F279" s="224"/>
      <c r="G279" s="224"/>
      <c r="H279" s="224"/>
      <c r="I279" s="153"/>
      <c r="J279" s="19">
        <f>'[1]9 мес.'!H262+'[1]4 квартал'!H262</f>
        <v>25</v>
      </c>
      <c r="K279" s="19">
        <f>'[1]9 мес.'!I262+'[1]4 квартал'!I262</f>
        <v>12</v>
      </c>
      <c r="L279" s="17"/>
      <c r="M279" s="17"/>
      <c r="N279" s="17"/>
      <c r="O279" s="17"/>
      <c r="P279" s="17"/>
      <c r="Q279" s="17"/>
      <c r="R279" s="17"/>
      <c r="S279" s="17"/>
    </row>
    <row r="280" spans="1:19" x14ac:dyDescent="0.25">
      <c r="A280" s="19">
        <v>8004</v>
      </c>
      <c r="B280" s="165" t="s">
        <v>208</v>
      </c>
      <c r="C280" s="234"/>
      <c r="D280" s="224"/>
      <c r="E280" s="224"/>
      <c r="F280" s="224"/>
      <c r="G280" s="224"/>
      <c r="H280" s="224"/>
      <c r="I280" s="153"/>
      <c r="J280" s="19">
        <f>'[1]9 мес.'!H263+'[1]4 квартал'!H263</f>
        <v>7</v>
      </c>
      <c r="K280" s="19">
        <f>'[1]9 мес.'!I263+'[1]4 квартал'!I263</f>
        <v>8</v>
      </c>
      <c r="L280" s="17"/>
      <c r="M280" s="17"/>
      <c r="N280" s="17"/>
      <c r="O280" s="17"/>
      <c r="P280" s="17"/>
      <c r="Q280" s="17"/>
      <c r="R280" s="17"/>
      <c r="S280" s="17"/>
    </row>
    <row r="281" spans="1:19" x14ac:dyDescent="0.25">
      <c r="A281" s="19">
        <v>8005</v>
      </c>
      <c r="B281" s="158" t="s">
        <v>209</v>
      </c>
      <c r="C281" s="217"/>
      <c r="D281" s="224"/>
      <c r="E281" s="224"/>
      <c r="F281" s="224"/>
      <c r="G281" s="224"/>
      <c r="H281" s="224"/>
      <c r="I281" s="153"/>
      <c r="J281" s="19">
        <f>'[1]9 мес.'!H264+'[1]4 квартал'!H264</f>
        <v>3</v>
      </c>
      <c r="K281" s="19">
        <f>'[1]9 мес.'!I264+'[1]4 квартал'!I264</f>
        <v>3</v>
      </c>
      <c r="L281" s="17"/>
      <c r="M281" s="17"/>
      <c r="N281" s="17"/>
      <c r="O281" s="17"/>
      <c r="P281" s="17"/>
      <c r="Q281" s="17"/>
      <c r="R281" s="17"/>
      <c r="S281" s="17"/>
    </row>
    <row r="282" spans="1:19" x14ac:dyDescent="0.25">
      <c r="A282" s="19">
        <v>8007</v>
      </c>
      <c r="B282" s="158" t="s">
        <v>210</v>
      </c>
      <c r="C282" s="217"/>
      <c r="D282" s="224"/>
      <c r="E282" s="224"/>
      <c r="F282" s="224"/>
      <c r="G282" s="224"/>
      <c r="H282" s="224"/>
      <c r="I282" s="153"/>
      <c r="J282" s="19">
        <f>'[1]9 мес.'!H265+'[1]4 квартал'!H265</f>
        <v>10</v>
      </c>
      <c r="K282" s="19">
        <f>'[1]9 мес.'!I265+'[1]4 квартал'!I265</f>
        <v>13</v>
      </c>
      <c r="L282" s="17"/>
      <c r="M282" s="17"/>
      <c r="N282" s="17"/>
      <c r="O282" s="17"/>
      <c r="P282" s="17"/>
      <c r="Q282" s="17"/>
      <c r="R282" s="17"/>
      <c r="S282" s="17"/>
    </row>
    <row r="283" spans="1:19" x14ac:dyDescent="0.25">
      <c r="A283" s="19">
        <v>8009</v>
      </c>
      <c r="B283" s="165" t="s">
        <v>211</v>
      </c>
      <c r="C283" s="234"/>
      <c r="D283" s="224"/>
      <c r="E283" s="224"/>
      <c r="F283" s="224"/>
      <c r="G283" s="224"/>
      <c r="H283" s="224"/>
      <c r="I283" s="153"/>
      <c r="J283" s="19">
        <f>'[1]9 мес.'!H266+'[1]4 квартал'!H266</f>
        <v>2</v>
      </c>
      <c r="K283" s="19">
        <f>'[1]9 мес.'!I266+'[1]4 квартал'!I266</f>
        <v>4</v>
      </c>
      <c r="L283" s="17"/>
      <c r="M283" s="17"/>
      <c r="N283" s="17"/>
      <c r="O283" s="17"/>
      <c r="P283" s="17"/>
      <c r="Q283" s="17"/>
      <c r="R283" s="17"/>
      <c r="S283" s="17"/>
    </row>
    <row r="284" spans="1:19" x14ac:dyDescent="0.25">
      <c r="A284" s="19">
        <v>8014</v>
      </c>
      <c r="B284" s="165" t="s">
        <v>212</v>
      </c>
      <c r="C284" s="224"/>
      <c r="D284" s="224"/>
      <c r="E284" s="224"/>
      <c r="F284" s="224"/>
      <c r="G284" s="224"/>
      <c r="H284" s="224"/>
      <c r="I284" s="153"/>
      <c r="J284" s="19">
        <f>'[1]9 мес.'!H268+'[1]4 квартал'!H268</f>
        <v>3</v>
      </c>
      <c r="K284" s="19"/>
      <c r="L284" s="17"/>
      <c r="M284" s="17"/>
      <c r="N284" s="17"/>
      <c r="O284" s="17"/>
      <c r="P284" s="17"/>
      <c r="Q284" s="17"/>
      <c r="R284" s="17"/>
      <c r="S284" s="17"/>
    </row>
    <row r="285" spans="1:19" x14ac:dyDescent="0.25">
      <c r="A285" s="19">
        <v>8015</v>
      </c>
      <c r="B285" s="165" t="s">
        <v>213</v>
      </c>
      <c r="C285" s="234"/>
      <c r="D285" s="224"/>
      <c r="E285" s="224"/>
      <c r="F285" s="224"/>
      <c r="G285" s="224"/>
      <c r="H285" s="224"/>
      <c r="I285" s="153"/>
      <c r="J285" s="19"/>
      <c r="K285" s="19">
        <f>'[1]9 мес.'!I269+'[1]4 квартал'!I269</f>
        <v>2</v>
      </c>
      <c r="L285" s="17"/>
      <c r="M285" s="17"/>
      <c r="N285" s="17"/>
      <c r="O285" s="17"/>
      <c r="P285" s="17"/>
      <c r="Q285" s="17"/>
      <c r="R285" s="17"/>
      <c r="S285" s="17"/>
    </row>
    <row r="286" spans="1:19" ht="32.25" customHeight="1" x14ac:dyDescent="0.25">
      <c r="A286" s="19">
        <v>8016</v>
      </c>
      <c r="B286" s="158" t="s">
        <v>214</v>
      </c>
      <c r="C286" s="217"/>
      <c r="D286" s="224"/>
      <c r="E286" s="224"/>
      <c r="F286" s="224"/>
      <c r="G286" s="224"/>
      <c r="H286" s="224"/>
      <c r="I286" s="153"/>
      <c r="J286" s="19">
        <f>'[1]9 мес.'!H270+'[1]4 квартал'!H270</f>
        <v>2</v>
      </c>
      <c r="K286" s="19">
        <f>'[1]9 мес.'!I270+'[1]4 квартал'!I270</f>
        <v>2</v>
      </c>
      <c r="L286" s="17"/>
      <c r="M286" s="17"/>
      <c r="N286" s="17"/>
      <c r="O286" s="17"/>
      <c r="P286" s="17"/>
      <c r="Q286" s="17"/>
      <c r="R286" s="17"/>
      <c r="S286" s="17"/>
    </row>
    <row r="287" spans="1:19" ht="26.25" customHeight="1" x14ac:dyDescent="0.25">
      <c r="A287" s="19">
        <v>8208</v>
      </c>
      <c r="B287" s="158" t="s">
        <v>215</v>
      </c>
      <c r="C287" s="217"/>
      <c r="D287" s="224"/>
      <c r="E287" s="224"/>
      <c r="F287" s="224"/>
      <c r="G287" s="224"/>
      <c r="H287" s="224"/>
      <c r="I287" s="153"/>
      <c r="J287" s="19">
        <f>'[1]9 мес.'!H271+'[1]4 квартал'!H271</f>
        <v>1</v>
      </c>
      <c r="K287" s="19">
        <f>'[1]9 мес.'!I271+'[1]4 квартал'!I271</f>
        <v>2</v>
      </c>
      <c r="L287" s="17"/>
      <c r="M287" s="17"/>
      <c r="N287" s="17"/>
      <c r="O287" s="17"/>
      <c r="P287" s="17"/>
      <c r="Q287" s="17"/>
      <c r="R287" s="17"/>
      <c r="S287" s="17"/>
    </row>
    <row r="288" spans="1:19" ht="31.5" customHeight="1" x14ac:dyDescent="0.25">
      <c r="A288" s="19">
        <v>8209</v>
      </c>
      <c r="B288" s="165" t="s">
        <v>216</v>
      </c>
      <c r="C288" s="234"/>
      <c r="D288" s="224"/>
      <c r="E288" s="224"/>
      <c r="F288" s="224"/>
      <c r="G288" s="224"/>
      <c r="H288" s="224"/>
      <c r="I288" s="153"/>
      <c r="J288" s="19">
        <f>'[1]9 мес.'!H272+'[1]4 квартал'!H272</f>
        <v>1</v>
      </c>
      <c r="K288" s="19">
        <f>'[1]9 мес.'!I272+'[1]4 квартал'!I272</f>
        <v>2</v>
      </c>
      <c r="L288" s="17"/>
      <c r="M288" s="17"/>
      <c r="N288" s="17"/>
      <c r="O288" s="17"/>
      <c r="P288" s="17"/>
      <c r="Q288" s="17"/>
      <c r="R288" s="17"/>
      <c r="S288" s="17"/>
    </row>
    <row r="289" spans="1:19" ht="30" customHeight="1" x14ac:dyDescent="0.25">
      <c r="A289" s="19">
        <v>8210</v>
      </c>
      <c r="B289" s="158" t="s">
        <v>217</v>
      </c>
      <c r="C289" s="217"/>
      <c r="D289" s="224"/>
      <c r="E289" s="224"/>
      <c r="F289" s="224"/>
      <c r="G289" s="224"/>
      <c r="H289" s="224"/>
      <c r="I289" s="153"/>
      <c r="J289" s="19">
        <f>'[1]9 мес.'!H273+'[1]4 квартал'!H273</f>
        <v>69</v>
      </c>
      <c r="K289" s="19">
        <f>'[1]9 мес.'!I273+'[1]4 квартал'!I273</f>
        <v>46</v>
      </c>
      <c r="L289" s="17"/>
      <c r="M289" s="17"/>
      <c r="N289" s="17"/>
      <c r="O289" s="17"/>
      <c r="P289" s="17"/>
      <c r="Q289" s="17"/>
      <c r="R289" s="17"/>
      <c r="S289" s="17"/>
    </row>
    <row r="290" spans="1:19" ht="28.5" customHeight="1" x14ac:dyDescent="0.25">
      <c r="A290" s="19">
        <v>8211</v>
      </c>
      <c r="B290" s="158" t="s">
        <v>218</v>
      </c>
      <c r="C290" s="217"/>
      <c r="D290" s="224"/>
      <c r="E290" s="224"/>
      <c r="F290" s="224"/>
      <c r="G290" s="224"/>
      <c r="H290" s="224"/>
      <c r="I290" s="153"/>
      <c r="J290" s="19">
        <f>'[1]9 мес.'!H274+'[1]4 квартал'!H274</f>
        <v>1</v>
      </c>
      <c r="K290" s="19"/>
      <c r="L290" s="17"/>
      <c r="M290" s="17"/>
      <c r="N290" s="17"/>
      <c r="O290" s="17"/>
      <c r="P290" s="17"/>
      <c r="Q290" s="17"/>
      <c r="R290" s="17"/>
      <c r="S290" s="17"/>
    </row>
    <row r="291" spans="1:19" x14ac:dyDescent="0.25">
      <c r="A291" s="19">
        <v>8212</v>
      </c>
      <c r="B291" s="158" t="s">
        <v>219</v>
      </c>
      <c r="C291" s="217"/>
      <c r="D291" s="224"/>
      <c r="E291" s="224"/>
      <c r="F291" s="224"/>
      <c r="G291" s="224"/>
      <c r="H291" s="224"/>
      <c r="I291" s="153"/>
      <c r="J291" s="19">
        <f>'[1]9 мес.'!H275+'[1]4 квартал'!H275</f>
        <v>25</v>
      </c>
      <c r="K291" s="19">
        <f>'[1]9 мес.'!I275+'[1]4 квартал'!I275</f>
        <v>11</v>
      </c>
      <c r="L291" s="17"/>
      <c r="M291" s="17"/>
      <c r="N291" s="17"/>
      <c r="O291" s="17"/>
      <c r="P291" s="17"/>
      <c r="Q291" s="17"/>
      <c r="R291" s="17"/>
      <c r="S291" s="17"/>
    </row>
    <row r="292" spans="1:19" x14ac:dyDescent="0.25">
      <c r="A292" s="19">
        <v>8214</v>
      </c>
      <c r="B292" s="158" t="s">
        <v>220</v>
      </c>
      <c r="C292" s="217"/>
      <c r="D292" s="224"/>
      <c r="E292" s="224"/>
      <c r="F292" s="224"/>
      <c r="G292" s="224"/>
      <c r="H292" s="224"/>
      <c r="I292" s="153"/>
      <c r="J292" s="19">
        <f>'[1]9 мес.'!H276+'[1]4 квартал'!H276</f>
        <v>6</v>
      </c>
      <c r="K292" s="19">
        <f>'[1]9 мес.'!I276+'[1]4 квартал'!I276</f>
        <v>8</v>
      </c>
      <c r="L292" s="17"/>
      <c r="M292" s="17"/>
      <c r="N292" s="17"/>
      <c r="O292" s="17"/>
      <c r="P292" s="17"/>
      <c r="Q292" s="17"/>
      <c r="R292" s="17"/>
      <c r="S292" s="17"/>
    </row>
    <row r="293" spans="1:19" x14ac:dyDescent="0.25">
      <c r="A293" s="19">
        <v>8217</v>
      </c>
      <c r="B293" s="158" t="s">
        <v>221</v>
      </c>
      <c r="C293" s="224"/>
      <c r="D293" s="224"/>
      <c r="E293" s="224"/>
      <c r="F293" s="224"/>
      <c r="G293" s="224"/>
      <c r="H293" s="224"/>
      <c r="I293" s="153"/>
      <c r="J293" s="19"/>
      <c r="K293" s="19">
        <f>'[1]9 мес.'!I278+'[1]4 квартал'!I278</f>
        <v>3</v>
      </c>
      <c r="L293" s="17"/>
      <c r="M293" s="17"/>
      <c r="N293" s="17"/>
      <c r="O293" s="17"/>
      <c r="P293" s="17"/>
      <c r="Q293" s="17"/>
      <c r="R293" s="17"/>
      <c r="S293" s="17"/>
    </row>
    <row r="294" spans="1:19" x14ac:dyDescent="0.25">
      <c r="A294" s="19">
        <v>8220</v>
      </c>
      <c r="B294" s="158" t="s">
        <v>222</v>
      </c>
      <c r="C294" s="224"/>
      <c r="D294" s="224"/>
      <c r="E294" s="224"/>
      <c r="F294" s="224"/>
      <c r="G294" s="224"/>
      <c r="H294" s="224"/>
      <c r="I294" s="153"/>
      <c r="J294" s="19">
        <f>'[1]9 мес.'!H279+'[1]4 квартал'!H279</f>
        <v>1</v>
      </c>
      <c r="K294" s="19"/>
      <c r="L294" s="17"/>
      <c r="M294" s="17"/>
      <c r="N294" s="17"/>
      <c r="O294" s="17"/>
      <c r="P294" s="17"/>
      <c r="Q294" s="17"/>
      <c r="R294" s="17"/>
      <c r="S294" s="17"/>
    </row>
    <row r="295" spans="1:19" x14ac:dyDescent="0.25">
      <c r="A295" s="19">
        <v>8221</v>
      </c>
      <c r="B295" s="158" t="s">
        <v>223</v>
      </c>
      <c r="C295" s="217"/>
      <c r="D295" s="224"/>
      <c r="E295" s="224"/>
      <c r="F295" s="224"/>
      <c r="G295" s="224"/>
      <c r="H295" s="224"/>
      <c r="I295" s="153"/>
      <c r="J295" s="19"/>
      <c r="K295" s="19">
        <f>'[1]9 мес.'!I280+'[1]4 квартал'!I280</f>
        <v>4</v>
      </c>
      <c r="L295" s="17"/>
      <c r="M295" s="17"/>
      <c r="N295" s="17"/>
      <c r="O295" s="17"/>
      <c r="P295" s="17"/>
      <c r="Q295" s="17"/>
      <c r="R295" s="17"/>
      <c r="S295" s="17"/>
    </row>
    <row r="296" spans="1:19" x14ac:dyDescent="0.25">
      <c r="A296" s="19">
        <v>8222</v>
      </c>
      <c r="B296" s="165" t="s">
        <v>224</v>
      </c>
      <c r="C296" s="234"/>
      <c r="D296" s="224"/>
      <c r="E296" s="224"/>
      <c r="F296" s="224"/>
      <c r="G296" s="224"/>
      <c r="H296" s="224"/>
      <c r="I296" s="153"/>
      <c r="J296" s="19">
        <f>'[1]9 мес.'!H281+'[1]4 квартал'!H281</f>
        <v>4</v>
      </c>
      <c r="K296" s="19">
        <f>'[1]9 мес.'!I281+'[1]4 квартал'!I281</f>
        <v>1</v>
      </c>
      <c r="L296" s="17"/>
      <c r="M296" s="17"/>
      <c r="N296" s="17"/>
      <c r="O296" s="17"/>
      <c r="P296" s="17"/>
      <c r="Q296" s="17"/>
      <c r="R296" s="17"/>
      <c r="S296" s="17"/>
    </row>
    <row r="297" spans="1:19" x14ac:dyDescent="0.25">
      <c r="A297" s="19">
        <v>8224</v>
      </c>
      <c r="B297" s="165" t="s">
        <v>225</v>
      </c>
      <c r="C297" s="234"/>
      <c r="D297" s="224"/>
      <c r="E297" s="224"/>
      <c r="F297" s="224"/>
      <c r="G297" s="224"/>
      <c r="H297" s="224"/>
      <c r="I297" s="153"/>
      <c r="J297" s="19">
        <f>'[1]9 мес.'!H283+'[1]4 квартал'!H283</f>
        <v>1</v>
      </c>
      <c r="K297" s="19">
        <f>'[1]9 мес.'!I283+'[1]4 квартал'!I283</f>
        <v>1</v>
      </c>
      <c r="L297" s="17"/>
      <c r="M297" s="17"/>
      <c r="N297" s="17"/>
      <c r="O297" s="17"/>
      <c r="P297" s="17"/>
      <c r="Q297" s="17"/>
      <c r="R297" s="17"/>
      <c r="S297" s="17"/>
    </row>
    <row r="298" spans="1:19" x14ac:dyDescent="0.25">
      <c r="A298" s="19">
        <v>8225</v>
      </c>
      <c r="B298" s="165" t="s">
        <v>226</v>
      </c>
      <c r="C298" s="234"/>
      <c r="D298" s="224"/>
      <c r="E298" s="224"/>
      <c r="F298" s="224"/>
      <c r="G298" s="224"/>
      <c r="H298" s="224"/>
      <c r="I298" s="153"/>
      <c r="J298" s="19"/>
      <c r="K298" s="19">
        <f>'[1]9 мес.'!I284+'[1]4 квартал'!I284</f>
        <v>2</v>
      </c>
      <c r="L298" s="17"/>
      <c r="M298" s="17"/>
      <c r="N298" s="17"/>
      <c r="O298" s="17"/>
      <c r="P298" s="17"/>
      <c r="Q298" s="17"/>
      <c r="R298" s="17"/>
      <c r="S298" s="17"/>
    </row>
    <row r="299" spans="1:19" x14ac:dyDescent="0.25">
      <c r="A299" s="19">
        <v>8226</v>
      </c>
      <c r="B299" s="165" t="s">
        <v>227</v>
      </c>
      <c r="C299" s="234"/>
      <c r="D299" s="224"/>
      <c r="E299" s="224"/>
      <c r="F299" s="224"/>
      <c r="G299" s="224"/>
      <c r="H299" s="224"/>
      <c r="I299" s="153"/>
      <c r="J299" s="19">
        <f>'[1]9 мес.'!H285+'[1]4 квартал'!H285</f>
        <v>2</v>
      </c>
      <c r="K299" s="19"/>
      <c r="L299" s="17"/>
      <c r="M299" s="17"/>
      <c r="N299" s="17"/>
      <c r="O299" s="17"/>
      <c r="P299" s="17"/>
      <c r="Q299" s="17"/>
      <c r="R299" s="17"/>
      <c r="S299" s="17"/>
    </row>
    <row r="300" spans="1:19" x14ac:dyDescent="0.25">
      <c r="A300" s="19">
        <v>8227</v>
      </c>
      <c r="B300" s="165" t="s">
        <v>228</v>
      </c>
      <c r="C300" s="224"/>
      <c r="D300" s="224"/>
      <c r="E300" s="224"/>
      <c r="F300" s="224"/>
      <c r="G300" s="224"/>
      <c r="H300" s="224"/>
      <c r="I300" s="153"/>
      <c r="J300" s="19">
        <f>'[1]9 мес.'!H286+'[1]4 квартал'!H286</f>
        <v>3</v>
      </c>
      <c r="K300" s="19">
        <f>'[1]9 мес.'!I286+'[1]4 квартал'!I286</f>
        <v>2</v>
      </c>
      <c r="L300" s="17"/>
      <c r="M300" s="17"/>
      <c r="N300" s="17"/>
      <c r="O300" s="17"/>
      <c r="P300" s="17"/>
      <c r="Q300" s="17"/>
      <c r="R300" s="17"/>
      <c r="S300" s="17"/>
    </row>
    <row r="301" spans="1:19" x14ac:dyDescent="0.25">
      <c r="A301" s="19">
        <v>8228</v>
      </c>
      <c r="B301" s="165" t="s">
        <v>229</v>
      </c>
      <c r="C301" s="234"/>
      <c r="D301" s="224"/>
      <c r="E301" s="224"/>
      <c r="F301" s="224"/>
      <c r="G301" s="224"/>
      <c r="H301" s="224"/>
      <c r="I301" s="153"/>
      <c r="J301" s="19">
        <f>'[1]9 мес.'!H287+'[1]4 квартал'!H287</f>
        <v>2</v>
      </c>
      <c r="K301" s="19">
        <f>'[1]9 мес.'!I287+'[1]4 квартал'!I287</f>
        <v>2</v>
      </c>
      <c r="L301" s="17"/>
      <c r="M301" s="17"/>
      <c r="N301" s="17"/>
      <c r="O301" s="17"/>
      <c r="P301" s="17"/>
      <c r="Q301" s="17"/>
      <c r="R301" s="17"/>
      <c r="S301" s="17"/>
    </row>
    <row r="302" spans="1:19" x14ac:dyDescent="0.25">
      <c r="A302" s="19">
        <v>8229</v>
      </c>
      <c r="B302" s="165" t="s">
        <v>230</v>
      </c>
      <c r="C302" s="234"/>
      <c r="D302" s="224"/>
      <c r="E302" s="224"/>
      <c r="F302" s="224"/>
      <c r="G302" s="224"/>
      <c r="H302" s="224"/>
      <c r="I302" s="153"/>
      <c r="J302" s="19">
        <f>'[1]9 мес.'!H288+'[1]4 квартал'!H288</f>
        <v>2</v>
      </c>
      <c r="K302" s="19">
        <f>'[1]9 мес.'!I288+'[1]4 квартал'!I288</f>
        <v>1</v>
      </c>
      <c r="L302" s="17"/>
      <c r="M302" s="17"/>
      <c r="N302" s="17"/>
      <c r="O302" s="17"/>
      <c r="P302" s="17"/>
      <c r="Q302" s="17"/>
      <c r="R302" s="17"/>
      <c r="S302" s="17"/>
    </row>
    <row r="303" spans="1:19" x14ac:dyDescent="0.25">
      <c r="A303" s="19">
        <v>8230</v>
      </c>
      <c r="B303" s="165" t="s">
        <v>231</v>
      </c>
      <c r="C303" s="224"/>
      <c r="D303" s="224"/>
      <c r="E303" s="224"/>
      <c r="F303" s="224"/>
      <c r="G303" s="224"/>
      <c r="H303" s="224"/>
      <c r="I303" s="153"/>
      <c r="J303" s="19"/>
      <c r="K303" s="19">
        <f>'[1]9 мес.'!I289+'[1]4 квартал'!I289</f>
        <v>2</v>
      </c>
      <c r="L303" s="17"/>
      <c r="M303" s="17"/>
      <c r="N303" s="17"/>
      <c r="O303" s="17"/>
      <c r="P303" s="17"/>
      <c r="Q303" s="17"/>
      <c r="R303" s="17"/>
      <c r="S303" s="17"/>
    </row>
    <row r="304" spans="1:19" x14ac:dyDescent="0.25">
      <c r="A304" s="19">
        <v>8231</v>
      </c>
      <c r="B304" s="165" t="s">
        <v>232</v>
      </c>
      <c r="C304" s="203"/>
      <c r="D304" s="203"/>
      <c r="E304" s="203"/>
      <c r="F304" s="203"/>
      <c r="G304" s="203"/>
      <c r="H304" s="203"/>
      <c r="I304" s="153"/>
      <c r="J304" s="19"/>
      <c r="K304" s="19">
        <f>'[1]9 мес.'!I290+'[1]4 квартал'!I290</f>
        <v>1</v>
      </c>
      <c r="L304" s="17"/>
      <c r="M304" s="17"/>
      <c r="N304" s="17"/>
      <c r="O304" s="17"/>
      <c r="P304" s="17"/>
      <c r="Q304" s="17"/>
      <c r="R304" s="17"/>
      <c r="S304" s="17"/>
    </row>
    <row r="305" spans="1:19" ht="15" customHeight="1" x14ac:dyDescent="0.25">
      <c r="A305" s="19"/>
      <c r="B305" s="189" t="s">
        <v>11</v>
      </c>
      <c r="C305" s="219"/>
      <c r="D305" s="224"/>
      <c r="E305" s="224"/>
      <c r="F305" s="224"/>
      <c r="G305" s="224"/>
      <c r="H305" s="224"/>
      <c r="I305" s="153"/>
      <c r="J305" s="19">
        <f>'[1]9 мес.'!H291+'[1]4 квартал'!H291</f>
        <v>171</v>
      </c>
      <c r="K305" s="19">
        <f>'[1]9 мес.'!I291+'[1]4 квартал'!I291</f>
        <v>132</v>
      </c>
      <c r="L305" s="17"/>
      <c r="M305" s="17"/>
      <c r="N305" s="17"/>
      <c r="O305" s="17"/>
      <c r="P305" s="17"/>
      <c r="Q305" s="17"/>
      <c r="R305" s="17"/>
      <c r="S305" s="17"/>
    </row>
    <row r="306" spans="1:19" ht="12.75" customHeight="1" x14ac:dyDescent="0.25">
      <c r="A306" s="22"/>
      <c r="B306" s="225"/>
      <c r="C306" s="225"/>
      <c r="D306" s="22"/>
      <c r="E306" s="22"/>
      <c r="F306" s="22"/>
      <c r="L306" s="17"/>
      <c r="M306" s="17"/>
      <c r="N306" s="17"/>
      <c r="O306" s="17"/>
      <c r="P306" s="17"/>
      <c r="Q306" s="17"/>
      <c r="R306" s="17"/>
      <c r="S306" s="17"/>
    </row>
    <row r="307" spans="1:19" x14ac:dyDescent="0.25">
      <c r="A307" s="194" t="s">
        <v>233</v>
      </c>
      <c r="B307" s="194"/>
      <c r="C307" s="194"/>
      <c r="D307" s="194"/>
      <c r="E307" s="194"/>
      <c r="F307" s="194"/>
      <c r="G307" s="194"/>
      <c r="H307" s="194"/>
      <c r="I307" s="194"/>
      <c r="J307" s="194"/>
      <c r="K307" s="194"/>
      <c r="L307" s="17"/>
      <c r="M307" s="17"/>
      <c r="N307" s="17"/>
      <c r="O307" s="17"/>
      <c r="P307" s="17"/>
      <c r="Q307" s="17"/>
      <c r="R307" s="17"/>
      <c r="S307" s="17"/>
    </row>
    <row r="308" spans="1:19" ht="17.25" customHeight="1" x14ac:dyDescent="0.25">
      <c r="A308" s="3"/>
      <c r="B308" s="170">
        <f>J324+K324</f>
        <v>191</v>
      </c>
      <c r="C308" s="115"/>
      <c r="D308" s="47" t="s">
        <v>186</v>
      </c>
      <c r="E308" s="47"/>
      <c r="F308" s="3"/>
      <c r="G308" s="48"/>
      <c r="H308" s="48"/>
      <c r="I308" s="48"/>
      <c r="J308" s="48"/>
      <c r="K308" s="48"/>
      <c r="L308" s="17"/>
      <c r="M308" s="17"/>
      <c r="N308" s="17"/>
      <c r="O308" s="17"/>
      <c r="P308" s="17"/>
      <c r="Q308" s="17"/>
      <c r="R308" s="17"/>
      <c r="S308" s="17"/>
    </row>
    <row r="309" spans="1:19" ht="13.5" customHeight="1" x14ac:dyDescent="0.2">
      <c r="A309" s="118"/>
      <c r="B309" s="118"/>
      <c r="C309" s="118"/>
      <c r="D309" s="118"/>
      <c r="E309" s="118"/>
      <c r="F309" s="118"/>
      <c r="G309" s="50"/>
      <c r="H309" s="50"/>
      <c r="I309" s="50"/>
      <c r="J309" s="221" t="s">
        <v>257</v>
      </c>
      <c r="K309" s="248"/>
      <c r="L309" s="17"/>
      <c r="M309" s="17"/>
      <c r="N309" s="17"/>
      <c r="O309" s="17"/>
      <c r="P309" s="17"/>
      <c r="Q309" s="17"/>
      <c r="R309" s="17"/>
      <c r="S309" s="17"/>
    </row>
    <row r="310" spans="1:19" ht="25.5" x14ac:dyDescent="0.25">
      <c r="A310" s="26"/>
      <c r="B310" s="132" t="s">
        <v>139</v>
      </c>
      <c r="C310" s="222"/>
      <c r="D310" s="199"/>
      <c r="E310" s="199"/>
      <c r="F310" s="199"/>
      <c r="G310" s="199"/>
      <c r="H310" s="199"/>
      <c r="I310" s="153"/>
      <c r="J310" s="26" t="s">
        <v>62</v>
      </c>
      <c r="K310" s="26" t="s">
        <v>140</v>
      </c>
      <c r="L310" s="17"/>
      <c r="M310" s="17"/>
      <c r="N310" s="17"/>
      <c r="O310" s="17"/>
      <c r="P310" s="17"/>
      <c r="Q310" s="17"/>
      <c r="R310" s="17"/>
      <c r="S310" s="17"/>
    </row>
    <row r="311" spans="1:19" ht="28.5" customHeight="1" x14ac:dyDescent="0.25">
      <c r="A311" s="19">
        <v>9001</v>
      </c>
      <c r="B311" s="200" t="s">
        <v>235</v>
      </c>
      <c r="C311" s="223"/>
      <c r="D311" s="224"/>
      <c r="E311" s="224"/>
      <c r="F311" s="224"/>
      <c r="G311" s="224"/>
      <c r="H311" s="224"/>
      <c r="I311" s="153"/>
      <c r="J311" s="19">
        <f>'[1]9 мес.'!H297+'[1]4 квартал'!H297</f>
        <v>10</v>
      </c>
      <c r="K311" s="19">
        <f>'[1]9 мес.'!I297+'[1]4 квартал'!I297</f>
        <v>5</v>
      </c>
      <c r="L311" s="17"/>
      <c r="M311" s="17"/>
      <c r="N311" s="17"/>
      <c r="O311" s="17"/>
      <c r="P311" s="17"/>
      <c r="Q311" s="17"/>
      <c r="R311" s="17"/>
      <c r="S311" s="17"/>
    </row>
    <row r="312" spans="1:19" x14ac:dyDescent="0.25">
      <c r="A312" s="19">
        <v>9002</v>
      </c>
      <c r="B312" s="200" t="s">
        <v>236</v>
      </c>
      <c r="C312" s="223"/>
      <c r="D312" s="224"/>
      <c r="E312" s="224"/>
      <c r="F312" s="224"/>
      <c r="G312" s="224"/>
      <c r="H312" s="224"/>
      <c r="I312" s="153"/>
      <c r="J312" s="19">
        <f>'[1]9 мес.'!H298+'[1]4 квартал'!H298</f>
        <v>25</v>
      </c>
      <c r="K312" s="19">
        <f>'[1]9 мес.'!I298+'[1]4 квартал'!I298</f>
        <v>18</v>
      </c>
      <c r="L312" s="17"/>
      <c r="M312" s="17"/>
      <c r="N312" s="17"/>
      <c r="O312" s="17"/>
      <c r="P312" s="17"/>
      <c r="Q312" s="17"/>
      <c r="R312" s="17"/>
      <c r="S312" s="17"/>
    </row>
    <row r="313" spans="1:19" ht="65.25" customHeight="1" x14ac:dyDescent="0.25">
      <c r="A313" s="19">
        <v>9003</v>
      </c>
      <c r="B313" s="200" t="s">
        <v>237</v>
      </c>
      <c r="C313" s="223"/>
      <c r="D313" s="224"/>
      <c r="E313" s="224"/>
      <c r="F313" s="224"/>
      <c r="G313" s="224"/>
      <c r="H313" s="224"/>
      <c r="I313" s="153"/>
      <c r="J313" s="19">
        <f>'[1]9 мес.'!H299+'[1]4 квартал'!H299</f>
        <v>3</v>
      </c>
      <c r="K313" s="19">
        <f>'[1]9 мес.'!I299+'[1]4 квартал'!I299</f>
        <v>2</v>
      </c>
      <c r="L313" s="17"/>
      <c r="M313" s="17"/>
      <c r="N313" s="17"/>
      <c r="O313" s="17"/>
      <c r="P313" s="17"/>
      <c r="Q313" s="17"/>
      <c r="R313" s="17"/>
      <c r="S313" s="17"/>
    </row>
    <row r="314" spans="1:19" ht="33.75" customHeight="1" x14ac:dyDescent="0.25">
      <c r="A314" s="19">
        <v>9004</v>
      </c>
      <c r="B314" s="200" t="s">
        <v>238</v>
      </c>
      <c r="C314" s="223"/>
      <c r="D314" s="224"/>
      <c r="E314" s="224"/>
      <c r="F314" s="224"/>
      <c r="G314" s="224"/>
      <c r="H314" s="224"/>
      <c r="I314" s="153"/>
      <c r="J314" s="19">
        <f>'[1]9 мес.'!H300+'[1]4 квартал'!H300</f>
        <v>34</v>
      </c>
      <c r="K314" s="19">
        <f>'[1]9 мес.'!I300+'[1]4 квартал'!I300</f>
        <v>8</v>
      </c>
      <c r="L314" s="17"/>
      <c r="M314" s="17"/>
      <c r="N314" s="17"/>
      <c r="O314" s="17"/>
      <c r="P314" s="17"/>
      <c r="Q314" s="17"/>
      <c r="R314" s="17"/>
      <c r="S314" s="17"/>
    </row>
    <row r="315" spans="1:19" ht="21.75" customHeight="1" x14ac:dyDescent="0.25">
      <c r="A315" s="19">
        <v>9005</v>
      </c>
      <c r="B315" s="200" t="s">
        <v>239</v>
      </c>
      <c r="C315" s="223"/>
      <c r="D315" s="224"/>
      <c r="E315" s="224"/>
      <c r="F315" s="224"/>
      <c r="G315" s="224"/>
      <c r="H315" s="224"/>
      <c r="I315" s="153"/>
      <c r="J315" s="19">
        <f>'[1]9 мес.'!H301+'[1]4 квартал'!H301</f>
        <v>5</v>
      </c>
      <c r="K315" s="19">
        <f>'[1]9 мес.'!I301+'[1]4 квартал'!I301</f>
        <v>3</v>
      </c>
      <c r="L315" s="17"/>
      <c r="M315" s="17"/>
      <c r="N315" s="17"/>
      <c r="O315" s="17"/>
      <c r="P315" s="17"/>
      <c r="Q315" s="17"/>
      <c r="R315" s="17"/>
      <c r="S315" s="17"/>
    </row>
    <row r="316" spans="1:19" ht="32.25" customHeight="1" x14ac:dyDescent="0.25">
      <c r="A316" s="19">
        <v>9006</v>
      </c>
      <c r="B316" s="200" t="s">
        <v>240</v>
      </c>
      <c r="C316" s="223"/>
      <c r="D316" s="224"/>
      <c r="E316" s="224"/>
      <c r="F316" s="224"/>
      <c r="G316" s="224"/>
      <c r="H316" s="224"/>
      <c r="I316" s="153"/>
      <c r="J316" s="19">
        <f>'[1]9 мес.'!H302+'[1]4 квартал'!H302</f>
        <v>12</v>
      </c>
      <c r="K316" s="19">
        <f>'[1]9 мес.'!I302+'[1]4 квартал'!I302</f>
        <v>10</v>
      </c>
      <c r="L316" s="17"/>
      <c r="M316" s="17"/>
      <c r="N316" s="17"/>
      <c r="O316" s="17"/>
      <c r="P316" s="17"/>
      <c r="Q316" s="17"/>
      <c r="R316" s="17"/>
      <c r="S316" s="17"/>
    </row>
    <row r="317" spans="1:19" x14ac:dyDescent="0.25">
      <c r="A317" s="19">
        <v>9007</v>
      </c>
      <c r="B317" s="200" t="s">
        <v>241</v>
      </c>
      <c r="C317" s="223"/>
      <c r="D317" s="203"/>
      <c r="E317" s="203"/>
      <c r="F317" s="203"/>
      <c r="G317" s="203"/>
      <c r="H317" s="203"/>
      <c r="I317" s="153"/>
      <c r="J317" s="19">
        <f>'[1]9 мес.'!H303+'[1]4 квартал'!H303</f>
        <v>3</v>
      </c>
      <c r="K317" s="19">
        <f>'[1]9 мес.'!I303+'[1]4 квартал'!I303</f>
        <v>2</v>
      </c>
      <c r="L317" s="17"/>
      <c r="M317" s="17"/>
      <c r="N317" s="17"/>
      <c r="O317" s="17"/>
      <c r="P317" s="17"/>
      <c r="Q317" s="17"/>
      <c r="R317" s="17"/>
      <c r="S317" s="17"/>
    </row>
    <row r="318" spans="1:19" x14ac:dyDescent="0.25">
      <c r="A318" s="19">
        <v>9008</v>
      </c>
      <c r="B318" s="200" t="s">
        <v>242</v>
      </c>
      <c r="C318" s="223"/>
      <c r="D318" s="203"/>
      <c r="E318" s="203"/>
      <c r="F318" s="203"/>
      <c r="G318" s="203"/>
      <c r="H318" s="203"/>
      <c r="I318" s="153"/>
      <c r="J318" s="19">
        <f>'[1]9 мес.'!H304+'[1]4 квартал'!H304</f>
        <v>6</v>
      </c>
      <c r="K318" s="19">
        <f>'[1]9 мес.'!I304+'[1]4 квартал'!I304</f>
        <v>7</v>
      </c>
      <c r="L318" s="17"/>
      <c r="M318" s="17"/>
      <c r="N318" s="17"/>
      <c r="O318" s="17"/>
      <c r="P318" s="17"/>
      <c r="Q318" s="17"/>
      <c r="R318" s="17"/>
      <c r="S318" s="17"/>
    </row>
    <row r="319" spans="1:19" x14ac:dyDescent="0.25">
      <c r="A319" s="19">
        <v>9011</v>
      </c>
      <c r="B319" s="200" t="s">
        <v>243</v>
      </c>
      <c r="C319" s="223"/>
      <c r="D319" s="203"/>
      <c r="E319" s="203"/>
      <c r="F319" s="203"/>
      <c r="G319" s="203"/>
      <c r="H319" s="203"/>
      <c r="I319" s="153"/>
      <c r="J319" s="19"/>
      <c r="K319" s="19">
        <f>'[1]9 мес.'!I307+'[1]4 квартал'!I307</f>
        <v>2</v>
      </c>
      <c r="L319" s="17"/>
      <c r="M319" s="17"/>
      <c r="N319" s="17"/>
      <c r="O319" s="17"/>
      <c r="P319" s="17"/>
      <c r="Q319" s="17"/>
      <c r="R319" s="17"/>
      <c r="S319" s="17"/>
    </row>
    <row r="320" spans="1:19" x14ac:dyDescent="0.25">
      <c r="A320" s="19">
        <v>9012</v>
      </c>
      <c r="B320" s="200" t="s">
        <v>244</v>
      </c>
      <c r="C320" s="223"/>
      <c r="D320" s="203"/>
      <c r="E320" s="203"/>
      <c r="F320" s="203"/>
      <c r="G320" s="203"/>
      <c r="H320" s="203"/>
      <c r="I320" s="153"/>
      <c r="J320" s="19">
        <f>'[1]9 мес.'!H308+'[1]4 квартал'!H308</f>
        <v>13</v>
      </c>
      <c r="K320" s="19">
        <f>'[1]9 мес.'!I308+'[1]4 квартал'!I308</f>
        <v>11</v>
      </c>
      <c r="L320" s="17"/>
      <c r="M320" s="17"/>
      <c r="N320" s="17"/>
      <c r="O320" s="17"/>
      <c r="P320" s="17"/>
      <c r="Q320" s="17"/>
      <c r="R320" s="17"/>
      <c r="S320" s="17"/>
    </row>
    <row r="321" spans="1:19" x14ac:dyDescent="0.25">
      <c r="A321" s="19">
        <v>9014</v>
      </c>
      <c r="B321" s="200" t="s">
        <v>245</v>
      </c>
      <c r="C321" s="223"/>
      <c r="D321" s="203"/>
      <c r="E321" s="203"/>
      <c r="F321" s="203"/>
      <c r="G321" s="203"/>
      <c r="H321" s="203"/>
      <c r="I321" s="153"/>
      <c r="J321" s="19">
        <f>'[1]9 мес.'!H310+'[1]4 квартал'!H310</f>
        <v>3</v>
      </c>
      <c r="K321" s="19"/>
      <c r="L321" s="17"/>
      <c r="M321" s="17"/>
      <c r="N321" s="17"/>
      <c r="O321" s="17"/>
      <c r="P321" s="17"/>
      <c r="Q321" s="17"/>
      <c r="R321" s="17"/>
      <c r="S321" s="17"/>
    </row>
    <row r="322" spans="1:19" ht="32.25" customHeight="1" x14ac:dyDescent="0.25">
      <c r="A322" s="19">
        <v>9015</v>
      </c>
      <c r="B322" s="250" t="s">
        <v>246</v>
      </c>
      <c r="C322" s="251"/>
      <c r="D322" s="203"/>
      <c r="E322" s="203"/>
      <c r="F322" s="203"/>
      <c r="G322" s="203"/>
      <c r="H322" s="203"/>
      <c r="I322" s="153"/>
      <c r="J322" s="19">
        <f>'[1]9 мес.'!H311+'[1]4 квартал'!H311</f>
        <v>3</v>
      </c>
      <c r="K322" s="19">
        <f>'[1]9 мес.'!I311+'[1]4 квартал'!I311</f>
        <v>3</v>
      </c>
      <c r="L322" s="17"/>
      <c r="M322" s="17"/>
      <c r="N322" s="17"/>
      <c r="O322" s="17"/>
      <c r="P322" s="17"/>
      <c r="Q322" s="17"/>
      <c r="R322" s="17"/>
      <c r="S322" s="17"/>
    </row>
    <row r="323" spans="1:19" x14ac:dyDescent="0.25">
      <c r="A323" s="19">
        <v>9016</v>
      </c>
      <c r="B323" s="250" t="s">
        <v>247</v>
      </c>
      <c r="C323" s="223"/>
      <c r="D323" s="224"/>
      <c r="E323" s="224"/>
      <c r="F323" s="224"/>
      <c r="G323" s="224"/>
      <c r="H323" s="224"/>
      <c r="I323" s="153"/>
      <c r="J323" s="19">
        <f>'[1]9 мес.'!H312+'[1]4 квартал'!H312</f>
        <v>2</v>
      </c>
      <c r="K323" s="19">
        <f>'[1]9 мес.'!I312+'[1]4 квартал'!I312</f>
        <v>1</v>
      </c>
      <c r="L323" s="17"/>
      <c r="M323" s="17"/>
      <c r="N323" s="17"/>
      <c r="O323" s="17"/>
      <c r="P323" s="17"/>
      <c r="Q323" s="17"/>
      <c r="R323" s="17"/>
      <c r="S323" s="17"/>
    </row>
    <row r="324" spans="1:19" ht="15.75" customHeight="1" x14ac:dyDescent="0.25">
      <c r="A324" s="19"/>
      <c r="B324" s="189" t="s">
        <v>11</v>
      </c>
      <c r="C324" s="219"/>
      <c r="D324" s="224"/>
      <c r="E324" s="224"/>
      <c r="F324" s="224"/>
      <c r="G324" s="224"/>
      <c r="H324" s="224"/>
      <c r="I324" s="153"/>
      <c r="J324" s="19">
        <f>SUM(J311:J323)</f>
        <v>119</v>
      </c>
      <c r="K324" s="19">
        <f>SUM(K311:K323)</f>
        <v>72</v>
      </c>
      <c r="L324" s="17"/>
      <c r="M324" s="17"/>
      <c r="N324" s="17"/>
      <c r="O324" s="17"/>
      <c r="P324" s="17"/>
      <c r="Q324" s="17"/>
      <c r="R324" s="17"/>
      <c r="S324" s="17"/>
    </row>
    <row r="325" spans="1:19" ht="9.75" customHeight="1" x14ac:dyDescent="0.25">
      <c r="A325" s="59"/>
      <c r="B325" s="60"/>
      <c r="C325" s="61"/>
      <c r="D325" s="62"/>
      <c r="E325" s="62"/>
      <c r="F325" s="62"/>
      <c r="G325" s="62"/>
      <c r="H325" s="62"/>
      <c r="I325" s="62"/>
      <c r="J325" s="59"/>
      <c r="K325" s="59"/>
      <c r="L325" s="17"/>
      <c r="M325" s="17"/>
      <c r="N325" s="17"/>
      <c r="O325" s="17"/>
      <c r="P325" s="17"/>
      <c r="Q325" s="17"/>
      <c r="R325" s="17"/>
      <c r="S325" s="17"/>
    </row>
    <row r="326" spans="1:19" x14ac:dyDescent="0.25">
      <c r="A326" s="194" t="s">
        <v>248</v>
      </c>
      <c r="B326" s="194"/>
      <c r="C326" s="194"/>
      <c r="D326" s="194"/>
      <c r="E326" s="194"/>
      <c r="F326" s="194"/>
      <c r="G326" s="194"/>
      <c r="H326" s="194"/>
      <c r="I326" s="194"/>
      <c r="J326" s="194"/>
      <c r="K326" s="194"/>
      <c r="L326" s="17"/>
      <c r="M326" s="17"/>
      <c r="N326" s="17"/>
      <c r="O326" s="17"/>
      <c r="P326" s="17"/>
      <c r="Q326" s="17"/>
      <c r="R326" s="17"/>
      <c r="S326" s="17"/>
    </row>
    <row r="327" spans="1:19" ht="15" customHeight="1" x14ac:dyDescent="0.25">
      <c r="A327" s="3"/>
      <c r="B327" s="170">
        <f>J336+K336</f>
        <v>35</v>
      </c>
      <c r="C327" s="115"/>
      <c r="D327" s="47" t="s">
        <v>153</v>
      </c>
      <c r="E327" s="47"/>
      <c r="F327" s="3"/>
      <c r="G327" s="48"/>
      <c r="H327" s="48"/>
      <c r="I327" s="48"/>
      <c r="J327" s="48"/>
      <c r="K327" s="48"/>
      <c r="L327" s="17"/>
      <c r="M327" s="17"/>
      <c r="N327" s="17"/>
      <c r="O327" s="17"/>
      <c r="P327" s="17"/>
      <c r="Q327" s="17"/>
      <c r="R327" s="17"/>
      <c r="S327" s="17"/>
    </row>
    <row r="328" spans="1:19" ht="12.75" customHeight="1" x14ac:dyDescent="0.2">
      <c r="A328" s="118"/>
      <c r="B328" s="118"/>
      <c r="C328" s="118"/>
      <c r="D328" s="118"/>
      <c r="E328" s="118"/>
      <c r="F328" s="118"/>
      <c r="G328" s="50"/>
      <c r="H328" s="50"/>
      <c r="I328" s="50"/>
      <c r="J328" s="221" t="s">
        <v>271</v>
      </c>
      <c r="K328" s="248"/>
      <c r="L328" s="17"/>
      <c r="M328" s="17"/>
      <c r="N328" s="17"/>
      <c r="O328" s="17"/>
      <c r="P328" s="17"/>
      <c r="Q328" s="17"/>
      <c r="R328" s="17"/>
      <c r="S328" s="17"/>
    </row>
    <row r="329" spans="1:19" ht="18" customHeight="1" x14ac:dyDescent="0.25">
      <c r="A329" s="26"/>
      <c r="B329" s="132" t="s">
        <v>139</v>
      </c>
      <c r="C329" s="222"/>
      <c r="D329" s="199"/>
      <c r="E329" s="199"/>
      <c r="F329" s="199"/>
      <c r="G329" s="199"/>
      <c r="H329" s="199"/>
      <c r="I329" s="153"/>
      <c r="J329" s="26" t="s">
        <v>62</v>
      </c>
      <c r="K329" s="26" t="s">
        <v>140</v>
      </c>
      <c r="L329" s="17"/>
      <c r="M329" s="17"/>
      <c r="N329" s="17"/>
      <c r="O329" s="17"/>
      <c r="P329" s="17"/>
      <c r="Q329" s="17"/>
      <c r="R329" s="17"/>
      <c r="S329" s="17"/>
    </row>
    <row r="330" spans="1:19" x14ac:dyDescent="0.25">
      <c r="A330" s="19">
        <v>10002</v>
      </c>
      <c r="B330" s="200" t="s">
        <v>250</v>
      </c>
      <c r="C330" s="223"/>
      <c r="D330" s="224"/>
      <c r="E330" s="224"/>
      <c r="F330" s="224"/>
      <c r="G330" s="224"/>
      <c r="H330" s="224"/>
      <c r="I330" s="153"/>
      <c r="J330" s="19">
        <f>'[1]9 мес.'!H320+'[1]4 квартал'!H320</f>
        <v>4</v>
      </c>
      <c r="K330" s="19">
        <f>'[1]9 мес.'!I320+'[1]4 квартал'!I320</f>
        <v>4</v>
      </c>
      <c r="L330" s="17"/>
      <c r="M330" s="17"/>
      <c r="N330" s="17"/>
      <c r="O330" s="17"/>
      <c r="P330" s="17"/>
      <c r="Q330" s="17"/>
      <c r="R330" s="17"/>
      <c r="S330" s="17"/>
    </row>
    <row r="331" spans="1:19" x14ac:dyDescent="0.25">
      <c r="A331" s="19">
        <v>10003</v>
      </c>
      <c r="B331" s="158" t="s">
        <v>251</v>
      </c>
      <c r="C331" s="217"/>
      <c r="D331" s="224"/>
      <c r="E331" s="224"/>
      <c r="F331" s="224"/>
      <c r="G331" s="224"/>
      <c r="H331" s="224"/>
      <c r="I331" s="153"/>
      <c r="J331" s="19">
        <f>'[1]9 мес.'!H321+'[1]4 квартал'!H321</f>
        <v>4</v>
      </c>
      <c r="K331" s="19"/>
      <c r="L331" s="17"/>
      <c r="M331" s="17"/>
      <c r="N331" s="17"/>
      <c r="O331" s="17"/>
      <c r="P331" s="17"/>
      <c r="Q331" s="17"/>
      <c r="R331" s="17"/>
      <c r="S331" s="17"/>
    </row>
    <row r="332" spans="1:19" x14ac:dyDescent="0.25">
      <c r="A332" s="19">
        <v>10004</v>
      </c>
      <c r="B332" s="158" t="s">
        <v>252</v>
      </c>
      <c r="C332" s="217"/>
      <c r="D332" s="224"/>
      <c r="E332" s="224"/>
      <c r="F332" s="224"/>
      <c r="G332" s="224"/>
      <c r="H332" s="224"/>
      <c r="I332" s="153"/>
      <c r="J332" s="19">
        <f>'[1]9 мес.'!H322+'[1]4 квартал'!H322</f>
        <v>4</v>
      </c>
      <c r="K332" s="19">
        <f>'[1]9 мес.'!I322+'[1]4 квартал'!I322</f>
        <v>1</v>
      </c>
      <c r="L332" s="17"/>
      <c r="M332" s="17"/>
      <c r="N332" s="17"/>
      <c r="O332" s="17"/>
      <c r="P332" s="17"/>
      <c r="Q332" s="17"/>
      <c r="R332" s="17"/>
      <c r="S332" s="17"/>
    </row>
    <row r="333" spans="1:19" x14ac:dyDescent="0.25">
      <c r="A333" s="19">
        <v>10005</v>
      </c>
      <c r="B333" s="158" t="s">
        <v>253</v>
      </c>
      <c r="C333" s="217"/>
      <c r="D333" s="224"/>
      <c r="E333" s="224"/>
      <c r="F333" s="224"/>
      <c r="G333" s="224"/>
      <c r="H333" s="224"/>
      <c r="I333" s="153"/>
      <c r="J333" s="19">
        <f>'[1]9 мес.'!H323+'[1]4 квартал'!H323</f>
        <v>9</v>
      </c>
      <c r="K333" s="19">
        <f>'[1]9 мес.'!I323+'[1]4 квартал'!I323</f>
        <v>4</v>
      </c>
      <c r="L333" s="17"/>
      <c r="M333" s="17"/>
      <c r="N333" s="17"/>
      <c r="O333" s="17"/>
      <c r="P333" s="17"/>
      <c r="Q333" s="17"/>
      <c r="R333" s="17"/>
      <c r="S333" s="17"/>
    </row>
    <row r="334" spans="1:19" x14ac:dyDescent="0.25">
      <c r="A334" s="19">
        <v>10008</v>
      </c>
      <c r="B334" s="158" t="s">
        <v>254</v>
      </c>
      <c r="C334" s="203"/>
      <c r="D334" s="203"/>
      <c r="E334" s="203"/>
      <c r="F334" s="203"/>
      <c r="G334" s="203"/>
      <c r="H334" s="203"/>
      <c r="I334" s="153"/>
      <c r="J334" s="19">
        <f>'[1]9 мес.'!H324+'[1]4 квартал'!H324</f>
        <v>1</v>
      </c>
      <c r="K334" s="19">
        <f>'[1]9 мес.'!I324+'[1]4 квартал'!I324</f>
        <v>1</v>
      </c>
      <c r="L334" s="17"/>
      <c r="M334" s="17"/>
      <c r="N334" s="17"/>
      <c r="O334" s="17"/>
      <c r="P334" s="17"/>
      <c r="Q334" s="17"/>
      <c r="R334" s="17"/>
      <c r="S334" s="17"/>
    </row>
    <row r="335" spans="1:19" x14ac:dyDescent="0.25">
      <c r="A335" s="19">
        <v>10011</v>
      </c>
      <c r="B335" s="158" t="s">
        <v>255</v>
      </c>
      <c r="C335" s="217"/>
      <c r="D335" s="203"/>
      <c r="E335" s="203"/>
      <c r="F335" s="203"/>
      <c r="G335" s="203"/>
      <c r="H335" s="203"/>
      <c r="I335" s="153"/>
      <c r="J335" s="19">
        <f>'[1]9 мес.'!H326+'[1]4 квартал'!H326</f>
        <v>2</v>
      </c>
      <c r="K335" s="19">
        <f>'[1]9 мес.'!I326+'[1]4 квартал'!I326</f>
        <v>1</v>
      </c>
      <c r="L335" s="17"/>
      <c r="M335" s="17"/>
      <c r="N335" s="17"/>
      <c r="O335" s="17"/>
      <c r="P335" s="17"/>
      <c r="Q335" s="17"/>
      <c r="R335" s="17"/>
      <c r="S335" s="17"/>
    </row>
    <row r="336" spans="1:19" ht="13.5" customHeight="1" x14ac:dyDescent="0.25">
      <c r="A336" s="52"/>
      <c r="B336" s="189" t="s">
        <v>11</v>
      </c>
      <c r="C336" s="219"/>
      <c r="D336" s="224"/>
      <c r="E336" s="224"/>
      <c r="F336" s="224"/>
      <c r="G336" s="224"/>
      <c r="H336" s="224"/>
      <c r="I336" s="153"/>
      <c r="J336" s="19">
        <f>SUM(J330:J335)</f>
        <v>24</v>
      </c>
      <c r="K336" s="19">
        <f>'[1]9 мес.'!I327+'[1]4 квартал'!I327</f>
        <v>11</v>
      </c>
      <c r="L336" s="17"/>
      <c r="M336" s="17"/>
      <c r="N336" s="17"/>
      <c r="O336" s="17"/>
      <c r="P336" s="17"/>
      <c r="Q336" s="17"/>
      <c r="R336" s="17"/>
      <c r="S336" s="17"/>
    </row>
    <row r="337" spans="1:19" ht="9" customHeight="1" x14ac:dyDescent="0.25">
      <c r="A337" s="22"/>
      <c r="B337" s="225"/>
      <c r="C337" s="225"/>
      <c r="D337" s="22"/>
      <c r="E337" s="22"/>
      <c r="F337" s="22"/>
      <c r="G337" s="22"/>
      <c r="H337" s="22"/>
      <c r="I337" s="22"/>
      <c r="J337" s="22"/>
      <c r="K337" s="22"/>
      <c r="L337" s="17"/>
      <c r="M337" s="17"/>
      <c r="N337" s="17"/>
      <c r="O337" s="17"/>
      <c r="P337" s="17"/>
      <c r="Q337" s="17"/>
      <c r="R337" s="17"/>
      <c r="S337" s="17"/>
    </row>
    <row r="338" spans="1:19" x14ac:dyDescent="0.25">
      <c r="A338" s="63" t="s">
        <v>256</v>
      </c>
      <c r="B338" s="63"/>
      <c r="C338" s="63"/>
      <c r="D338" s="63"/>
      <c r="E338" s="88"/>
      <c r="F338" s="63"/>
      <c r="G338" s="63"/>
      <c r="H338" s="63"/>
      <c r="I338" s="88"/>
      <c r="J338" s="63"/>
      <c r="K338" s="63"/>
      <c r="L338" s="17"/>
      <c r="M338" s="17"/>
      <c r="N338" s="17"/>
      <c r="O338" s="17"/>
      <c r="P338" s="17"/>
      <c r="Q338" s="17"/>
      <c r="R338" s="17"/>
      <c r="S338" s="17"/>
    </row>
    <row r="339" spans="1:19" ht="14.25" customHeight="1" x14ac:dyDescent="0.25">
      <c r="A339" s="3"/>
      <c r="B339" s="170">
        <f>J354+K354</f>
        <v>85</v>
      </c>
      <c r="C339" s="115"/>
      <c r="D339" s="47" t="s">
        <v>153</v>
      </c>
      <c r="E339" s="47"/>
      <c r="F339" s="3"/>
      <c r="G339" s="3"/>
      <c r="H339" s="3"/>
      <c r="I339" s="3"/>
      <c r="J339" s="3"/>
      <c r="K339" s="3"/>
      <c r="L339" s="17"/>
      <c r="M339" s="17"/>
      <c r="N339" s="17"/>
      <c r="O339" s="17"/>
      <c r="P339" s="17"/>
      <c r="Q339" s="17"/>
      <c r="R339" s="17"/>
      <c r="S339" s="17"/>
    </row>
    <row r="340" spans="1:19" ht="14.25" customHeight="1" x14ac:dyDescent="0.2">
      <c r="A340" s="118"/>
      <c r="B340" s="118"/>
      <c r="C340" s="118"/>
      <c r="D340" s="118"/>
      <c r="E340" s="118"/>
      <c r="F340" s="118"/>
      <c r="G340" s="49"/>
      <c r="H340" s="49"/>
      <c r="I340" s="49"/>
      <c r="J340" s="252" t="s">
        <v>281</v>
      </c>
      <c r="K340" s="253"/>
      <c r="L340" s="17"/>
      <c r="M340" s="17"/>
      <c r="N340" s="17"/>
      <c r="O340" s="17"/>
      <c r="P340" s="17"/>
      <c r="Q340" s="17"/>
      <c r="R340" s="17"/>
      <c r="S340" s="17"/>
    </row>
    <row r="341" spans="1:19" ht="17.25" customHeight="1" x14ac:dyDescent="0.25">
      <c r="A341" s="26" t="s">
        <v>5</v>
      </c>
      <c r="B341" s="132" t="s">
        <v>139</v>
      </c>
      <c r="C341" s="222"/>
      <c r="D341" s="249"/>
      <c r="E341" s="249"/>
      <c r="F341" s="249"/>
      <c r="G341" s="249"/>
      <c r="H341" s="249"/>
      <c r="I341" s="153"/>
      <c r="J341" s="26" t="s">
        <v>62</v>
      </c>
      <c r="K341" s="26" t="s">
        <v>140</v>
      </c>
      <c r="L341" s="17"/>
      <c r="M341" s="17"/>
      <c r="N341" s="17"/>
      <c r="O341" s="17"/>
      <c r="P341" s="17"/>
      <c r="Q341" s="17"/>
      <c r="R341" s="17"/>
      <c r="S341" s="17"/>
    </row>
    <row r="342" spans="1:19" x14ac:dyDescent="0.25">
      <c r="A342" s="19">
        <v>11001</v>
      </c>
      <c r="B342" s="200" t="s">
        <v>258</v>
      </c>
      <c r="C342" s="223"/>
      <c r="D342" s="203"/>
      <c r="E342" s="203"/>
      <c r="F342" s="203"/>
      <c r="G342" s="203"/>
      <c r="H342" s="203"/>
      <c r="I342" s="153"/>
      <c r="J342" s="19">
        <f>'[1]9 мес.'!H333+'[1]4 квартал'!H333</f>
        <v>1</v>
      </c>
      <c r="K342" s="19"/>
      <c r="L342" s="17"/>
      <c r="M342" s="17"/>
      <c r="N342" s="17"/>
      <c r="O342" s="17"/>
      <c r="P342" s="17"/>
      <c r="Q342" s="17"/>
      <c r="R342" s="17"/>
      <c r="S342" s="17"/>
    </row>
    <row r="343" spans="1:19" ht="30.75" customHeight="1" x14ac:dyDescent="0.25">
      <c r="A343" s="19">
        <v>11002</v>
      </c>
      <c r="B343" s="158" t="s">
        <v>259</v>
      </c>
      <c r="C343" s="217"/>
      <c r="D343" s="224"/>
      <c r="E343" s="224"/>
      <c r="F343" s="224"/>
      <c r="G343" s="224"/>
      <c r="H343" s="224"/>
      <c r="I343" s="153"/>
      <c r="J343" s="19">
        <f>'[1]9 мес.'!H334+'[1]4 квартал'!H334</f>
        <v>5</v>
      </c>
      <c r="K343" s="19">
        <f>'[1]9 мес.'!I334+'[1]4 квартал'!I334</f>
        <v>1</v>
      </c>
      <c r="L343" s="17"/>
      <c r="M343" s="17"/>
      <c r="N343" s="17"/>
      <c r="O343" s="17"/>
      <c r="P343" s="17"/>
      <c r="Q343" s="17"/>
      <c r="R343" s="17"/>
      <c r="S343" s="17"/>
    </row>
    <row r="344" spans="1:19" ht="23.25" customHeight="1" x14ac:dyDescent="0.25">
      <c r="A344" s="19">
        <v>11003</v>
      </c>
      <c r="B344" s="158" t="s">
        <v>260</v>
      </c>
      <c r="C344" s="217"/>
      <c r="D344" s="224"/>
      <c r="E344" s="224"/>
      <c r="F344" s="224"/>
      <c r="G344" s="224"/>
      <c r="H344" s="224"/>
      <c r="I344" s="153"/>
      <c r="J344" s="19">
        <f>'[1]9 мес.'!H335+'[1]4 квартал'!H335</f>
        <v>5</v>
      </c>
      <c r="K344" s="19">
        <f>'[1]9 мес.'!I335+'[1]4 квартал'!I335</f>
        <v>3</v>
      </c>
      <c r="L344" s="17"/>
      <c r="M344" s="17"/>
      <c r="N344" s="17"/>
      <c r="O344" s="17"/>
      <c r="P344" s="17"/>
      <c r="Q344" s="17"/>
      <c r="R344" s="17"/>
      <c r="S344" s="17"/>
    </row>
    <row r="345" spans="1:19" x14ac:dyDescent="0.25">
      <c r="A345" s="19">
        <v>11004</v>
      </c>
      <c r="B345" s="158" t="s">
        <v>261</v>
      </c>
      <c r="C345" s="217"/>
      <c r="D345" s="224"/>
      <c r="E345" s="224"/>
      <c r="F345" s="224"/>
      <c r="G345" s="224"/>
      <c r="H345" s="224"/>
      <c r="I345" s="153"/>
      <c r="J345" s="19">
        <f>'[1]9 мес.'!H336+'[1]4 квартал'!H336</f>
        <v>18</v>
      </c>
      <c r="K345" s="19">
        <f>'[1]9 мес.'!I336+'[1]4 квартал'!I336</f>
        <v>11</v>
      </c>
      <c r="L345" s="17"/>
      <c r="M345" s="17"/>
      <c r="N345" s="17"/>
      <c r="O345" s="17"/>
      <c r="P345" s="17"/>
      <c r="Q345" s="17"/>
      <c r="R345" s="17"/>
      <c r="S345" s="17"/>
    </row>
    <row r="346" spans="1:19" ht="31.5" customHeight="1" x14ac:dyDescent="0.25">
      <c r="A346" s="19">
        <v>11005</v>
      </c>
      <c r="B346" s="158" t="s">
        <v>262</v>
      </c>
      <c r="C346" s="217"/>
      <c r="D346" s="224"/>
      <c r="E346" s="224"/>
      <c r="F346" s="224"/>
      <c r="G346" s="224"/>
      <c r="H346" s="224"/>
      <c r="I346" s="153"/>
      <c r="J346" s="19">
        <f>'[1]9 мес.'!H337+'[1]4 квартал'!H337</f>
        <v>8</v>
      </c>
      <c r="K346" s="19">
        <f>'[1]9 мес.'!I337+'[1]4 квартал'!I337</f>
        <v>7</v>
      </c>
      <c r="L346" s="17"/>
      <c r="M346" s="17"/>
      <c r="N346" s="17"/>
      <c r="O346" s="17"/>
      <c r="P346" s="17"/>
      <c r="Q346" s="17"/>
      <c r="R346" s="17"/>
      <c r="S346" s="17"/>
    </row>
    <row r="347" spans="1:19" x14ac:dyDescent="0.25">
      <c r="A347" s="19">
        <v>11006</v>
      </c>
      <c r="B347" s="158" t="s">
        <v>263</v>
      </c>
      <c r="C347" s="203"/>
      <c r="D347" s="203"/>
      <c r="E347" s="203"/>
      <c r="F347" s="203"/>
      <c r="G347" s="203"/>
      <c r="H347" s="203"/>
      <c r="I347" s="153"/>
      <c r="J347" s="19">
        <f>'[1]9 мес.'!H338+'[1]4 квартал'!H338</f>
        <v>1</v>
      </c>
      <c r="K347" s="19">
        <f>'[1]9 мес.'!I338+'[1]4 квартал'!I338</f>
        <v>5</v>
      </c>
      <c r="L347" s="17"/>
      <c r="M347" s="17"/>
      <c r="N347" s="17"/>
      <c r="O347" s="17"/>
      <c r="P347" s="17"/>
      <c r="Q347" s="17"/>
      <c r="R347" s="17"/>
      <c r="S347" s="17"/>
    </row>
    <row r="348" spans="1:19" x14ac:dyDescent="0.25">
      <c r="A348" s="19">
        <v>11007</v>
      </c>
      <c r="B348" s="158" t="s">
        <v>264</v>
      </c>
      <c r="C348" s="217"/>
      <c r="D348" s="224"/>
      <c r="E348" s="224"/>
      <c r="F348" s="224"/>
      <c r="G348" s="224"/>
      <c r="H348" s="224"/>
      <c r="I348" s="153"/>
      <c r="J348" s="19">
        <f>'[1]9 мес.'!H339+'[1]4 квартал'!H339</f>
        <v>2</v>
      </c>
      <c r="K348" s="19">
        <f>'[1]9 мес.'!I339+'[1]4 квартал'!I339</f>
        <v>1</v>
      </c>
      <c r="L348" s="17"/>
      <c r="M348" s="17"/>
      <c r="N348" s="17"/>
      <c r="O348" s="17"/>
      <c r="P348" s="17"/>
      <c r="Q348" s="17"/>
      <c r="R348" s="17"/>
      <c r="S348" s="17"/>
    </row>
    <row r="349" spans="1:19" x14ac:dyDescent="0.25">
      <c r="A349" s="19">
        <v>11008</v>
      </c>
      <c r="B349" s="158" t="s">
        <v>265</v>
      </c>
      <c r="C349" s="217"/>
      <c r="D349" s="224"/>
      <c r="E349" s="224"/>
      <c r="F349" s="224"/>
      <c r="G349" s="224"/>
      <c r="H349" s="224"/>
      <c r="I349" s="153"/>
      <c r="J349" s="19">
        <f>'[1]9 мес.'!H340+'[1]4 квартал'!H340</f>
        <v>1</v>
      </c>
      <c r="K349" s="19"/>
      <c r="L349" s="17"/>
      <c r="M349" s="17"/>
      <c r="N349" s="17"/>
      <c r="O349" s="17"/>
      <c r="P349" s="17"/>
      <c r="Q349" s="17"/>
      <c r="R349" s="17"/>
      <c r="S349" s="17"/>
    </row>
    <row r="350" spans="1:19" x14ac:dyDescent="0.25">
      <c r="A350" s="19">
        <v>11009</v>
      </c>
      <c r="B350" s="158" t="s">
        <v>266</v>
      </c>
      <c r="C350" s="217"/>
      <c r="D350" s="224"/>
      <c r="E350" s="224"/>
      <c r="F350" s="224"/>
      <c r="G350" s="224"/>
      <c r="H350" s="224"/>
      <c r="I350" s="153"/>
      <c r="J350" s="19">
        <f>'[1]9 мес.'!H341+'[1]4 квартал'!H341</f>
        <v>2</v>
      </c>
      <c r="K350" s="19">
        <f>'[1]9 мес.'!I341+'[1]4 квартал'!I341</f>
        <v>2</v>
      </c>
      <c r="L350" s="17"/>
      <c r="M350" s="17"/>
      <c r="N350" s="17"/>
      <c r="O350" s="17"/>
      <c r="P350" s="17"/>
      <c r="Q350" s="17"/>
      <c r="R350" s="17"/>
      <c r="S350" s="17"/>
    </row>
    <row r="351" spans="1:19" x14ac:dyDescent="0.25">
      <c r="A351" s="19">
        <v>11010</v>
      </c>
      <c r="B351" s="158" t="s">
        <v>267</v>
      </c>
      <c r="C351" s="217"/>
      <c r="D351" s="224"/>
      <c r="E351" s="224"/>
      <c r="F351" s="224"/>
      <c r="G351" s="224"/>
      <c r="H351" s="224"/>
      <c r="I351" s="153"/>
      <c r="J351" s="19">
        <f>'[1]9 мес.'!H342+'[1]4 квартал'!H342</f>
        <v>2</v>
      </c>
      <c r="K351" s="19">
        <f>'[1]9 мес.'!I342+'[1]4 квартал'!I342</f>
        <v>1</v>
      </c>
      <c r="L351" s="17"/>
      <c r="M351" s="17"/>
      <c r="N351" s="17"/>
      <c r="O351" s="17"/>
      <c r="P351" s="17"/>
      <c r="Q351" s="17"/>
      <c r="R351" s="17"/>
      <c r="S351" s="17"/>
    </row>
    <row r="352" spans="1:19" x14ac:dyDescent="0.25">
      <c r="A352" s="19">
        <v>11011</v>
      </c>
      <c r="B352" s="158" t="s">
        <v>268</v>
      </c>
      <c r="C352" s="217"/>
      <c r="D352" s="203"/>
      <c r="E352" s="203"/>
      <c r="F352" s="203"/>
      <c r="G352" s="203"/>
      <c r="H352" s="203"/>
      <c r="I352" s="153"/>
      <c r="J352" s="19">
        <f>'[1]9 мес.'!H343+'[1]4 квартал'!H343</f>
        <v>3</v>
      </c>
      <c r="K352" s="19">
        <f>'[1]9 мес.'!I343+'[1]4 квартал'!I343</f>
        <v>3</v>
      </c>
      <c r="L352" s="17"/>
      <c r="M352" s="17"/>
      <c r="N352" s="17"/>
      <c r="O352" s="17"/>
      <c r="P352" s="17"/>
      <c r="Q352" s="17"/>
      <c r="R352" s="17"/>
      <c r="S352" s="17"/>
    </row>
    <row r="353" spans="1:19" x14ac:dyDescent="0.25">
      <c r="A353" s="19">
        <v>11012</v>
      </c>
      <c r="B353" s="158" t="s">
        <v>269</v>
      </c>
      <c r="C353" s="203"/>
      <c r="D353" s="203"/>
      <c r="E353" s="203"/>
      <c r="F353" s="203"/>
      <c r="G353" s="203"/>
      <c r="H353" s="203"/>
      <c r="I353" s="153"/>
      <c r="J353" s="19">
        <f>'[1]9 мес.'!H344+'[1]4 квартал'!H344</f>
        <v>2</v>
      </c>
      <c r="K353" s="19">
        <f>'[1]9 мес.'!I344+'[1]4 квартал'!I344</f>
        <v>1</v>
      </c>
      <c r="L353" s="17"/>
      <c r="M353" s="17"/>
      <c r="N353" s="17"/>
      <c r="O353" s="17"/>
      <c r="P353" s="17"/>
      <c r="Q353" s="17"/>
      <c r="R353" s="17"/>
      <c r="S353" s="17"/>
    </row>
    <row r="354" spans="1:19" ht="14.25" customHeight="1" x14ac:dyDescent="0.25">
      <c r="A354" s="19"/>
      <c r="B354" s="189" t="s">
        <v>11</v>
      </c>
      <c r="C354" s="219"/>
      <c r="D354" s="224"/>
      <c r="E354" s="224"/>
      <c r="F354" s="224"/>
      <c r="G354" s="224"/>
      <c r="H354" s="224"/>
      <c r="I354" s="153"/>
      <c r="J354" s="19">
        <f>'[1]9 мес.'!H345+'[1]4 квартал'!H345</f>
        <v>50</v>
      </c>
      <c r="K354" s="19">
        <f>'[1]9 мес.'!I345+'[1]4 квартал'!I345</f>
        <v>35</v>
      </c>
      <c r="L354" s="17"/>
      <c r="M354" s="17"/>
      <c r="N354" s="17"/>
      <c r="O354" s="17"/>
      <c r="P354" s="17"/>
      <c r="Q354" s="17"/>
      <c r="R354" s="17"/>
      <c r="S354" s="17"/>
    </row>
    <row r="355" spans="1:19" ht="9" customHeight="1" x14ac:dyDescent="0.25">
      <c r="A355" s="22"/>
      <c r="B355" s="225"/>
      <c r="C355" s="225"/>
      <c r="D355" s="22"/>
      <c r="E355" s="22"/>
      <c r="F355" s="22"/>
      <c r="L355" s="17"/>
      <c r="M355" s="17"/>
      <c r="N355" s="17"/>
      <c r="O355" s="17"/>
      <c r="P355" s="17"/>
      <c r="Q355" s="17"/>
      <c r="R355" s="17"/>
      <c r="S355" s="17"/>
    </row>
    <row r="356" spans="1:19" x14ac:dyDescent="0.25">
      <c r="A356" s="63" t="s">
        <v>270</v>
      </c>
      <c r="B356" s="63"/>
      <c r="C356" s="63"/>
      <c r="D356" s="63"/>
      <c r="E356" s="88"/>
      <c r="F356" s="63"/>
      <c r="G356" s="63"/>
      <c r="H356" s="63"/>
      <c r="I356" s="88"/>
      <c r="J356" s="63"/>
      <c r="K356" s="63"/>
      <c r="L356" s="17"/>
      <c r="M356" s="17"/>
      <c r="N356" s="17"/>
      <c r="O356" s="17"/>
      <c r="P356" s="17"/>
      <c r="Q356" s="17"/>
      <c r="R356" s="17"/>
      <c r="S356" s="17"/>
    </row>
    <row r="357" spans="1:19" ht="14.25" customHeight="1" x14ac:dyDescent="0.25">
      <c r="A357" s="3"/>
      <c r="B357" s="170">
        <f>J370+K370</f>
        <v>790</v>
      </c>
      <c r="C357" s="115"/>
      <c r="D357" s="47" t="s">
        <v>153</v>
      </c>
      <c r="E357" s="47"/>
      <c r="F357" s="3"/>
      <c r="G357" s="48"/>
      <c r="H357" s="48"/>
      <c r="I357" s="48"/>
      <c r="J357" s="48"/>
      <c r="K357" s="48"/>
      <c r="L357" s="17"/>
      <c r="M357" s="17"/>
      <c r="N357" s="17"/>
      <c r="O357" s="17"/>
      <c r="P357" s="17"/>
      <c r="Q357" s="17"/>
      <c r="R357" s="17"/>
      <c r="S357" s="17"/>
    </row>
    <row r="358" spans="1:19" ht="15" customHeight="1" x14ac:dyDescent="0.2">
      <c r="A358" s="118"/>
      <c r="B358" s="118"/>
      <c r="C358" s="118"/>
      <c r="D358" s="118"/>
      <c r="E358" s="118"/>
      <c r="F358" s="118"/>
      <c r="G358" s="50"/>
      <c r="H358" s="50"/>
      <c r="I358" s="50"/>
      <c r="J358" s="221" t="s">
        <v>292</v>
      </c>
      <c r="K358" s="248"/>
      <c r="L358" s="17"/>
      <c r="M358" s="17"/>
      <c r="N358" s="17"/>
      <c r="O358" s="17"/>
      <c r="P358" s="17"/>
      <c r="Q358" s="17"/>
      <c r="R358" s="17"/>
      <c r="S358" s="17"/>
    </row>
    <row r="359" spans="1:19" ht="17.25" customHeight="1" x14ac:dyDescent="0.25">
      <c r="A359" s="26" t="s">
        <v>5</v>
      </c>
      <c r="B359" s="132" t="s">
        <v>139</v>
      </c>
      <c r="C359" s="222"/>
      <c r="D359" s="199"/>
      <c r="E359" s="199"/>
      <c r="F359" s="199"/>
      <c r="G359" s="199"/>
      <c r="H359" s="199"/>
      <c r="I359" s="153"/>
      <c r="J359" s="26" t="s">
        <v>62</v>
      </c>
      <c r="K359" s="26" t="s">
        <v>140</v>
      </c>
      <c r="L359" s="17"/>
      <c r="M359" s="17"/>
      <c r="N359" s="17"/>
      <c r="O359" s="17"/>
      <c r="P359" s="17"/>
      <c r="Q359" s="17"/>
      <c r="R359" s="17"/>
      <c r="S359" s="17"/>
    </row>
    <row r="360" spans="1:19" ht="29.25" customHeight="1" x14ac:dyDescent="0.25">
      <c r="A360" s="107">
        <v>12001</v>
      </c>
      <c r="B360" s="299" t="s">
        <v>272</v>
      </c>
      <c r="C360" s="300"/>
      <c r="D360" s="300"/>
      <c r="E360" s="300"/>
      <c r="F360" s="300"/>
      <c r="G360" s="300"/>
      <c r="H360" s="300"/>
      <c r="I360" s="228"/>
      <c r="J360" s="19">
        <f>'[1]9 мес.'!H351+'[1]4 квартал'!H351</f>
        <v>1</v>
      </c>
      <c r="K360" s="19"/>
      <c r="L360" s="17"/>
      <c r="M360" s="17"/>
      <c r="N360" s="17"/>
      <c r="O360" s="17"/>
      <c r="P360" s="17"/>
      <c r="Q360" s="17"/>
      <c r="R360" s="17"/>
      <c r="S360" s="17"/>
    </row>
    <row r="361" spans="1:19" x14ac:dyDescent="0.25">
      <c r="A361" s="19">
        <v>12002</v>
      </c>
      <c r="B361" s="158" t="s">
        <v>273</v>
      </c>
      <c r="C361" s="217"/>
      <c r="D361" s="224"/>
      <c r="E361" s="224"/>
      <c r="F361" s="224"/>
      <c r="G361" s="224"/>
      <c r="H361" s="224"/>
      <c r="I361" s="153"/>
      <c r="J361" s="19">
        <f>'[1]9 мес.'!H352+'[1]4 квартал'!H352</f>
        <v>2</v>
      </c>
      <c r="K361" s="19">
        <f>'[1]9 мес.'!I352+'[1]4 квартал'!I352</f>
        <v>3</v>
      </c>
      <c r="L361" s="17"/>
      <c r="M361" s="17"/>
      <c r="N361" s="17"/>
      <c r="O361" s="17"/>
      <c r="P361" s="17"/>
      <c r="Q361" s="17"/>
      <c r="R361" s="17"/>
      <c r="S361" s="17"/>
    </row>
    <row r="362" spans="1:19" x14ac:dyDescent="0.25">
      <c r="A362" s="19">
        <v>12003</v>
      </c>
      <c r="B362" s="158" t="s">
        <v>274</v>
      </c>
      <c r="C362" s="217"/>
      <c r="D362" s="224"/>
      <c r="E362" s="224"/>
      <c r="F362" s="224"/>
      <c r="G362" s="224"/>
      <c r="H362" s="224"/>
      <c r="I362" s="153"/>
      <c r="J362" s="19"/>
      <c r="K362" s="19">
        <f>'[1]9 мес.'!I353+'[1]4 квартал'!I353</f>
        <v>1</v>
      </c>
      <c r="L362" s="17"/>
      <c r="M362" s="17"/>
      <c r="N362" s="17"/>
      <c r="O362" s="17"/>
      <c r="P362" s="17"/>
      <c r="Q362" s="17"/>
      <c r="R362" s="17"/>
      <c r="S362" s="17"/>
    </row>
    <row r="363" spans="1:19" ht="32.25" customHeight="1" x14ac:dyDescent="0.25">
      <c r="A363" s="19">
        <v>12004</v>
      </c>
      <c r="B363" s="301" t="s">
        <v>398</v>
      </c>
      <c r="C363" s="302"/>
      <c r="D363" s="303"/>
      <c r="E363" s="303"/>
      <c r="F363" s="303"/>
      <c r="G363" s="303"/>
      <c r="H363" s="303"/>
      <c r="I363" s="136"/>
      <c r="J363" s="19">
        <f>'[1]9 мес.'!H354+'[1]4 квартал'!H354</f>
        <v>616</v>
      </c>
      <c r="K363" s="19">
        <f>'[1]9 мес.'!I354+'[1]4 квартал'!I354</f>
        <v>134</v>
      </c>
      <c r="L363" s="17"/>
      <c r="M363" s="17"/>
      <c r="N363" s="17"/>
      <c r="O363" s="17"/>
      <c r="P363" s="17"/>
      <c r="Q363" s="17"/>
      <c r="R363" s="17"/>
      <c r="S363" s="17"/>
    </row>
    <row r="364" spans="1:19" x14ac:dyDescent="0.25">
      <c r="A364" s="19">
        <v>12006</v>
      </c>
      <c r="B364" s="158" t="s">
        <v>275</v>
      </c>
      <c r="C364" s="217"/>
      <c r="D364" s="224"/>
      <c r="E364" s="224"/>
      <c r="F364" s="224"/>
      <c r="G364" s="224"/>
      <c r="H364" s="224"/>
      <c r="I364" s="153"/>
      <c r="J364" s="19">
        <f>'[1]9 мес.'!H355+'[1]4 квартал'!H355</f>
        <v>6</v>
      </c>
      <c r="K364" s="19">
        <f>'[1]9 мес.'!I355+'[1]4 квартал'!I355</f>
        <v>7</v>
      </c>
      <c r="L364" s="17"/>
      <c r="M364" s="17"/>
      <c r="N364" s="17"/>
      <c r="O364" s="17"/>
      <c r="P364" s="17"/>
      <c r="Q364" s="17"/>
      <c r="R364" s="17"/>
      <c r="S364" s="17"/>
    </row>
    <row r="365" spans="1:19" x14ac:dyDescent="0.25">
      <c r="A365" s="19">
        <v>12008</v>
      </c>
      <c r="B365" s="158" t="s">
        <v>397</v>
      </c>
      <c r="C365" s="217"/>
      <c r="D365" s="224"/>
      <c r="E365" s="224"/>
      <c r="F365" s="224"/>
      <c r="G365" s="224"/>
      <c r="H365" s="224"/>
      <c r="I365" s="153"/>
      <c r="J365" s="19">
        <f>'[1]9 мес.'!H356+'[1]4 квартал'!H356</f>
        <v>5</v>
      </c>
      <c r="K365" s="19">
        <f>'[1]9 мес.'!I356+'[1]4 квартал'!I356</f>
        <v>6</v>
      </c>
      <c r="L365" s="17"/>
      <c r="M365" s="17"/>
      <c r="N365" s="17"/>
      <c r="O365" s="17"/>
      <c r="P365" s="17"/>
      <c r="Q365" s="17"/>
      <c r="R365" s="17"/>
      <c r="S365" s="17"/>
    </row>
    <row r="366" spans="1:19" x14ac:dyDescent="0.25">
      <c r="A366" s="19">
        <v>12009</v>
      </c>
      <c r="B366" s="158" t="s">
        <v>276</v>
      </c>
      <c r="C366" s="217"/>
      <c r="D366" s="203"/>
      <c r="E366" s="203"/>
      <c r="F366" s="203"/>
      <c r="G366" s="203"/>
      <c r="H366" s="203"/>
      <c r="I366" s="153"/>
      <c r="J366" s="19"/>
      <c r="K366" s="19">
        <f>'[1]9 мес.'!I357+'[1]4 квартал'!I357</f>
        <v>4</v>
      </c>
      <c r="L366" s="17"/>
      <c r="M366" s="17"/>
      <c r="N366" s="17"/>
      <c r="O366" s="17"/>
      <c r="P366" s="17"/>
      <c r="Q366" s="17"/>
      <c r="R366" s="17"/>
      <c r="S366" s="17"/>
    </row>
    <row r="367" spans="1:19" x14ac:dyDescent="0.25">
      <c r="A367" s="19">
        <v>12011</v>
      </c>
      <c r="B367" s="158" t="s">
        <v>277</v>
      </c>
      <c r="C367" s="203"/>
      <c r="D367" s="203"/>
      <c r="E367" s="203"/>
      <c r="F367" s="203"/>
      <c r="G367" s="203"/>
      <c r="H367" s="203"/>
      <c r="I367" s="153"/>
      <c r="J367" s="19">
        <f>'[1]9 мес.'!H358+'[1]4 квартал'!H358</f>
        <v>1</v>
      </c>
      <c r="K367" s="19">
        <f>'[1]9 мес.'!I358+'[1]4 квартал'!I358</f>
        <v>2</v>
      </c>
      <c r="L367" s="17"/>
      <c r="M367" s="17"/>
      <c r="N367" s="17"/>
      <c r="O367" s="17"/>
      <c r="P367" s="17"/>
      <c r="Q367" s="17"/>
      <c r="R367" s="17"/>
      <c r="S367" s="17"/>
    </row>
    <row r="368" spans="1:19" x14ac:dyDescent="0.25">
      <c r="A368" s="19">
        <v>12013</v>
      </c>
      <c r="B368" s="158" t="s">
        <v>278</v>
      </c>
      <c r="C368" s="203"/>
      <c r="D368" s="203"/>
      <c r="E368" s="203"/>
      <c r="F368" s="203"/>
      <c r="G368" s="203"/>
      <c r="H368" s="203"/>
      <c r="I368" s="153"/>
      <c r="J368" s="19"/>
      <c r="K368" s="19">
        <f>'[1]9 мес.'!I359+'[1]4 квартал'!I359</f>
        <v>1</v>
      </c>
      <c r="L368" s="17"/>
      <c r="M368" s="17"/>
      <c r="N368" s="17"/>
      <c r="O368" s="17"/>
      <c r="P368" s="17"/>
      <c r="Q368" s="17"/>
      <c r="R368" s="17"/>
      <c r="S368" s="17"/>
    </row>
    <row r="369" spans="1:19" x14ac:dyDescent="0.25">
      <c r="A369" s="38">
        <v>12014</v>
      </c>
      <c r="B369" s="254" t="s">
        <v>279</v>
      </c>
      <c r="C369" s="227"/>
      <c r="D369" s="227"/>
      <c r="E369" s="227"/>
      <c r="F369" s="227"/>
      <c r="G369" s="227"/>
      <c r="H369" s="227"/>
      <c r="I369" s="228"/>
      <c r="J369" s="19"/>
      <c r="K369" s="19">
        <f>'[1]9 мес.'!I360+'[1]4 квартал'!I360</f>
        <v>1</v>
      </c>
      <c r="L369" s="17"/>
      <c r="M369" s="17"/>
      <c r="N369" s="17"/>
      <c r="O369" s="17"/>
      <c r="P369" s="17"/>
      <c r="Q369" s="17"/>
      <c r="R369" s="17"/>
      <c r="S369" s="17"/>
    </row>
    <row r="370" spans="1:19" ht="14.25" customHeight="1" x14ac:dyDescent="0.25">
      <c r="A370" s="52"/>
      <c r="B370" s="189" t="s">
        <v>11</v>
      </c>
      <c r="C370" s="219"/>
      <c r="D370" s="224"/>
      <c r="E370" s="224"/>
      <c r="F370" s="224"/>
      <c r="G370" s="224"/>
      <c r="H370" s="224"/>
      <c r="I370" s="153"/>
      <c r="J370" s="19">
        <f>SUM(J360:J369)</f>
        <v>631</v>
      </c>
      <c r="K370" s="19">
        <f>SUM(K360:K369)</f>
        <v>159</v>
      </c>
      <c r="L370" s="17"/>
      <c r="M370" s="17"/>
      <c r="N370" s="17"/>
      <c r="O370" s="17"/>
      <c r="P370" s="17"/>
      <c r="Q370" s="17"/>
      <c r="R370" s="17"/>
      <c r="S370" s="17"/>
    </row>
    <row r="371" spans="1:19" ht="9" customHeight="1" x14ac:dyDescent="0.25">
      <c r="A371" s="22"/>
      <c r="B371" s="225"/>
      <c r="C371" s="225"/>
      <c r="D371" s="22"/>
      <c r="E371" s="22"/>
      <c r="F371" s="22"/>
      <c r="L371" s="17"/>
      <c r="M371" s="17"/>
      <c r="N371" s="17"/>
      <c r="O371" s="17"/>
      <c r="P371" s="17"/>
      <c r="Q371" s="17"/>
      <c r="R371" s="17"/>
      <c r="S371" s="17"/>
    </row>
    <row r="372" spans="1:19" x14ac:dyDescent="0.25">
      <c r="A372" s="242" t="s">
        <v>280</v>
      </c>
      <c r="B372" s="255"/>
      <c r="C372" s="255"/>
      <c r="D372" s="255"/>
      <c r="E372" s="255"/>
      <c r="F372" s="255"/>
      <c r="G372" s="255"/>
      <c r="H372" s="255"/>
      <c r="I372" s="255"/>
      <c r="J372" s="255"/>
      <c r="K372" s="255"/>
      <c r="L372" s="17"/>
      <c r="M372" s="17"/>
      <c r="N372" s="17"/>
      <c r="O372" s="17"/>
      <c r="P372" s="17"/>
      <c r="Q372" s="17"/>
      <c r="R372" s="17"/>
      <c r="S372" s="17"/>
    </row>
    <row r="373" spans="1:19" ht="13.5" customHeight="1" x14ac:dyDescent="0.25">
      <c r="A373" s="23"/>
      <c r="B373" s="170">
        <f>J385+K385</f>
        <v>351</v>
      </c>
      <c r="C373" s="115"/>
      <c r="D373" s="47" t="s">
        <v>186</v>
      </c>
      <c r="E373" s="47"/>
      <c r="F373" s="3"/>
      <c r="G373" s="48"/>
      <c r="H373" s="48"/>
      <c r="I373" s="48"/>
      <c r="J373" s="48"/>
      <c r="K373" s="48"/>
      <c r="L373" s="17"/>
      <c r="M373" s="17"/>
      <c r="N373" s="17"/>
      <c r="O373" s="17"/>
      <c r="P373" s="17"/>
      <c r="Q373" s="17"/>
      <c r="R373" s="17"/>
      <c r="S373" s="17"/>
    </row>
    <row r="374" spans="1:19" ht="11.25" customHeight="1" x14ac:dyDescent="0.2">
      <c r="A374" s="118"/>
      <c r="B374" s="118"/>
      <c r="C374" s="118"/>
      <c r="D374" s="118"/>
      <c r="E374" s="118"/>
      <c r="F374" s="118"/>
      <c r="G374" s="50"/>
      <c r="H374" s="50"/>
      <c r="I374" s="50"/>
      <c r="J374" s="221" t="s">
        <v>298</v>
      </c>
      <c r="K374" s="248"/>
      <c r="L374" s="17"/>
      <c r="M374" s="17"/>
      <c r="N374" s="17"/>
      <c r="O374" s="17"/>
      <c r="P374" s="17"/>
      <c r="Q374" s="17"/>
      <c r="R374" s="17"/>
      <c r="S374" s="17"/>
    </row>
    <row r="375" spans="1:19" ht="18" customHeight="1" x14ac:dyDescent="0.25">
      <c r="A375" s="26"/>
      <c r="B375" s="132" t="s">
        <v>139</v>
      </c>
      <c r="C375" s="222"/>
      <c r="D375" s="199"/>
      <c r="E375" s="199"/>
      <c r="F375" s="199"/>
      <c r="G375" s="199"/>
      <c r="H375" s="199"/>
      <c r="I375" s="153"/>
      <c r="J375" s="26" t="s">
        <v>62</v>
      </c>
      <c r="K375" s="26" t="s">
        <v>140</v>
      </c>
      <c r="L375" s="17"/>
      <c r="M375" s="17"/>
      <c r="N375" s="17"/>
      <c r="O375" s="17"/>
      <c r="P375" s="17"/>
      <c r="Q375" s="17"/>
      <c r="R375" s="17"/>
      <c r="S375" s="17"/>
    </row>
    <row r="376" spans="1:19" x14ac:dyDescent="0.25">
      <c r="A376" s="19">
        <v>13001</v>
      </c>
      <c r="B376" s="158" t="s">
        <v>282</v>
      </c>
      <c r="C376" s="217"/>
      <c r="D376" s="224"/>
      <c r="E376" s="224"/>
      <c r="F376" s="224"/>
      <c r="G376" s="224"/>
      <c r="H376" s="224"/>
      <c r="I376" s="153"/>
      <c r="J376" s="19">
        <f>'[1]9 мес.'!H367+'[1]4 квартал'!H367</f>
        <v>25</v>
      </c>
      <c r="K376" s="19">
        <f>'[1]9 мес.'!I367+'[1]4 квартал'!I367</f>
        <v>54</v>
      </c>
      <c r="L376" s="17"/>
      <c r="M376" s="17"/>
      <c r="N376" s="17"/>
      <c r="O376" s="17"/>
      <c r="P376" s="17"/>
      <c r="Q376" s="17"/>
      <c r="R376" s="17"/>
      <c r="S376" s="17"/>
    </row>
    <row r="377" spans="1:19" x14ac:dyDescent="0.25">
      <c r="A377" s="19">
        <v>13002</v>
      </c>
      <c r="B377" s="158" t="s">
        <v>283</v>
      </c>
      <c r="C377" s="217"/>
      <c r="D377" s="224"/>
      <c r="E377" s="224"/>
      <c r="F377" s="224"/>
      <c r="G377" s="224"/>
      <c r="H377" s="224"/>
      <c r="I377" s="153"/>
      <c r="J377" s="19">
        <f>'[1]9 мес.'!H368+'[1]4 квартал'!H368</f>
        <v>5</v>
      </c>
      <c r="K377" s="19">
        <f>'[1]9 мес.'!I368+'[1]4 квартал'!I368</f>
        <v>12</v>
      </c>
      <c r="L377" s="17"/>
      <c r="M377" s="17"/>
      <c r="N377" s="17"/>
      <c r="O377" s="17"/>
      <c r="P377" s="17"/>
      <c r="Q377" s="17"/>
      <c r="R377" s="17"/>
      <c r="S377" s="17"/>
    </row>
    <row r="378" spans="1:19" x14ac:dyDescent="0.25">
      <c r="A378" s="19">
        <v>13003</v>
      </c>
      <c r="B378" s="158" t="s">
        <v>284</v>
      </c>
      <c r="C378" s="217"/>
      <c r="D378" s="224"/>
      <c r="E378" s="224"/>
      <c r="F378" s="224"/>
      <c r="G378" s="224"/>
      <c r="H378" s="224"/>
      <c r="I378" s="153"/>
      <c r="J378" s="19">
        <f>'[1]9 мес.'!H369+'[1]4 квартал'!H369</f>
        <v>7</v>
      </c>
      <c r="K378" s="19">
        <f>'[1]9 мес.'!I369+'[1]4 квартал'!I369</f>
        <v>14</v>
      </c>
      <c r="L378" s="17"/>
      <c r="M378" s="17"/>
      <c r="N378" s="17"/>
      <c r="O378" s="17"/>
      <c r="P378" s="17"/>
      <c r="Q378" s="17"/>
      <c r="R378" s="17"/>
      <c r="S378" s="17"/>
    </row>
    <row r="379" spans="1:19" x14ac:dyDescent="0.25">
      <c r="A379" s="19">
        <v>13004</v>
      </c>
      <c r="B379" s="158" t="s">
        <v>285</v>
      </c>
      <c r="C379" s="217"/>
      <c r="D379" s="224"/>
      <c r="E379" s="224"/>
      <c r="F379" s="224"/>
      <c r="G379" s="224"/>
      <c r="H379" s="224"/>
      <c r="I379" s="153"/>
      <c r="J379" s="19">
        <f>'[1]9 мес.'!H370+'[1]4 квартал'!H370</f>
        <v>53</v>
      </c>
      <c r="K379" s="19">
        <f>'[1]9 мес.'!I370+'[1]4 квартал'!I370</f>
        <v>46</v>
      </c>
      <c r="L379" s="17"/>
      <c r="M379" s="17"/>
      <c r="N379" s="17"/>
      <c r="O379" s="17"/>
      <c r="P379" s="17"/>
      <c r="Q379" s="17"/>
      <c r="R379" s="17"/>
      <c r="S379" s="17"/>
    </row>
    <row r="380" spans="1:19" x14ac:dyDescent="0.25">
      <c r="A380" s="19">
        <v>13007</v>
      </c>
      <c r="B380" s="158" t="s">
        <v>286</v>
      </c>
      <c r="C380" s="217"/>
      <c r="D380" s="224"/>
      <c r="E380" s="224"/>
      <c r="F380" s="224"/>
      <c r="G380" s="224"/>
      <c r="H380" s="224"/>
      <c r="I380" s="153"/>
      <c r="J380" s="19">
        <f>'[1]9 мес.'!H371+'[1]4 квартал'!H371</f>
        <v>56</v>
      </c>
      <c r="K380" s="19">
        <f>'[1]9 мес.'!I371+'[1]4 квартал'!I371</f>
        <v>42</v>
      </c>
      <c r="L380" s="17"/>
      <c r="M380" s="17"/>
      <c r="N380" s="17"/>
      <c r="O380" s="17"/>
      <c r="P380" s="17"/>
      <c r="Q380" s="17"/>
      <c r="R380" s="17"/>
      <c r="S380" s="17"/>
    </row>
    <row r="381" spans="1:19" x14ac:dyDescent="0.25">
      <c r="A381" s="19">
        <v>13009</v>
      </c>
      <c r="B381" s="158" t="s">
        <v>287</v>
      </c>
      <c r="C381" s="203"/>
      <c r="D381" s="203"/>
      <c r="E381" s="203"/>
      <c r="F381" s="203"/>
      <c r="G381" s="203"/>
      <c r="H381" s="203"/>
      <c r="I381" s="153"/>
      <c r="J381" s="19"/>
      <c r="K381" s="19">
        <f>'[1]9 мес.'!I372+'[1]4 квартал'!I372</f>
        <v>2</v>
      </c>
      <c r="L381" s="17"/>
      <c r="M381" s="17"/>
      <c r="N381" s="17"/>
      <c r="O381" s="17"/>
      <c r="P381" s="17"/>
      <c r="Q381" s="17"/>
      <c r="R381" s="17"/>
      <c r="S381" s="17"/>
    </row>
    <row r="382" spans="1:19" ht="30.75" customHeight="1" x14ac:dyDescent="0.25">
      <c r="A382" s="19">
        <v>13013</v>
      </c>
      <c r="B382" s="158" t="s">
        <v>288</v>
      </c>
      <c r="C382" s="217"/>
      <c r="D382" s="224"/>
      <c r="E382" s="224"/>
      <c r="F382" s="224"/>
      <c r="G382" s="224"/>
      <c r="H382" s="224"/>
      <c r="I382" s="153"/>
      <c r="J382" s="19">
        <f>'[1]9 мес.'!H373+'[1]4 квартал'!H373</f>
        <v>6</v>
      </c>
      <c r="K382" s="19">
        <f>'[1]9 мес.'!I373+'[1]4 квартал'!I373</f>
        <v>8</v>
      </c>
      <c r="L382" s="17"/>
      <c r="M382" s="17"/>
      <c r="N382" s="17"/>
      <c r="O382" s="17"/>
      <c r="P382" s="17"/>
      <c r="Q382" s="17"/>
      <c r="R382" s="17"/>
      <c r="S382" s="17"/>
    </row>
    <row r="383" spans="1:19" x14ac:dyDescent="0.25">
      <c r="A383" s="19">
        <v>13015</v>
      </c>
      <c r="B383" s="158" t="s">
        <v>289</v>
      </c>
      <c r="C383" s="203"/>
      <c r="D383" s="203"/>
      <c r="E383" s="203"/>
      <c r="F383" s="203"/>
      <c r="G383" s="203"/>
      <c r="H383" s="203"/>
      <c r="I383" s="153"/>
      <c r="J383" s="19">
        <f>'[1]9 мес.'!H375+'[1]4 квартал'!H375</f>
        <v>2</v>
      </c>
      <c r="K383" s="19"/>
      <c r="L383" s="17"/>
      <c r="M383" s="17"/>
      <c r="N383" s="17"/>
      <c r="O383" s="17"/>
      <c r="P383" s="17"/>
      <c r="Q383" s="17"/>
      <c r="R383" s="17"/>
      <c r="S383" s="17"/>
    </row>
    <row r="384" spans="1:19" x14ac:dyDescent="0.25">
      <c r="A384" s="19">
        <v>13016</v>
      </c>
      <c r="B384" s="158" t="s">
        <v>290</v>
      </c>
      <c r="C384" s="217"/>
      <c r="D384" s="224"/>
      <c r="E384" s="224"/>
      <c r="F384" s="224"/>
      <c r="G384" s="224"/>
      <c r="H384" s="224"/>
      <c r="I384" s="153"/>
      <c r="J384" s="19">
        <f>'[1]9 мес.'!H376+'[1]4 квартал'!H376</f>
        <v>13</v>
      </c>
      <c r="K384" s="19">
        <f>'[1]9 мес.'!I376+'[1]4 квартал'!I376</f>
        <v>6</v>
      </c>
      <c r="L384" s="17"/>
      <c r="M384" s="17"/>
      <c r="N384" s="17"/>
      <c r="O384" s="17"/>
      <c r="P384" s="17"/>
      <c r="Q384" s="17"/>
      <c r="R384" s="17"/>
      <c r="S384" s="17"/>
    </row>
    <row r="385" spans="1:19" x14ac:dyDescent="0.25">
      <c r="A385" s="19"/>
      <c r="B385" s="189" t="s">
        <v>11</v>
      </c>
      <c r="C385" s="219"/>
      <c r="D385" s="224"/>
      <c r="E385" s="224"/>
      <c r="F385" s="224"/>
      <c r="G385" s="224"/>
      <c r="H385" s="224"/>
      <c r="I385" s="153"/>
      <c r="J385" s="19">
        <f>SUM(J376:J384)</f>
        <v>167</v>
      </c>
      <c r="K385" s="19">
        <f>SUM(K376:K384)</f>
        <v>184</v>
      </c>
      <c r="L385" s="17"/>
      <c r="M385" s="17"/>
      <c r="N385" s="17"/>
      <c r="O385" s="17"/>
      <c r="P385" s="17"/>
      <c r="Q385" s="17"/>
      <c r="R385" s="17"/>
      <c r="S385" s="17"/>
    </row>
    <row r="386" spans="1:19" x14ac:dyDescent="0.25">
      <c r="A386" s="22"/>
      <c r="B386" s="225"/>
      <c r="C386" s="225"/>
      <c r="D386" s="22"/>
      <c r="E386" s="22"/>
      <c r="F386" s="22"/>
      <c r="L386" s="17"/>
      <c r="M386" s="17"/>
      <c r="N386" s="17"/>
      <c r="O386" s="17"/>
      <c r="P386" s="17"/>
      <c r="Q386" s="17"/>
      <c r="R386" s="17"/>
      <c r="S386" s="17"/>
    </row>
    <row r="387" spans="1:19" ht="14.25" customHeight="1" x14ac:dyDescent="0.25">
      <c r="A387" s="194" t="s">
        <v>291</v>
      </c>
      <c r="B387" s="194"/>
      <c r="C387" s="194"/>
      <c r="D387" s="194"/>
      <c r="E387" s="194"/>
      <c r="F387" s="194"/>
      <c r="L387" s="17"/>
      <c r="M387" s="17"/>
      <c r="N387" s="17"/>
      <c r="O387" s="17"/>
      <c r="P387" s="17"/>
      <c r="Q387" s="17"/>
      <c r="R387" s="17"/>
      <c r="S387" s="17"/>
    </row>
    <row r="388" spans="1:19" ht="15.75" customHeight="1" x14ac:dyDescent="0.25">
      <c r="A388" s="3"/>
      <c r="B388" s="170">
        <f>J395+K395</f>
        <v>83</v>
      </c>
      <c r="C388" s="115"/>
      <c r="D388" s="47" t="s">
        <v>137</v>
      </c>
      <c r="E388" s="47"/>
      <c r="F388" s="3"/>
      <c r="L388" s="17"/>
      <c r="M388" s="17"/>
      <c r="N388" s="17"/>
      <c r="O388" s="17"/>
      <c r="P388" s="17"/>
      <c r="Q388" s="17"/>
      <c r="R388" s="17"/>
      <c r="S388" s="17"/>
    </row>
    <row r="389" spans="1:19" ht="14.25" customHeight="1" x14ac:dyDescent="0.2">
      <c r="A389" s="256"/>
      <c r="B389" s="256"/>
      <c r="C389" s="256"/>
      <c r="D389" s="256"/>
      <c r="E389" s="256"/>
      <c r="F389" s="256"/>
      <c r="G389" s="50"/>
      <c r="H389" s="50"/>
      <c r="I389" s="50"/>
      <c r="J389" s="221" t="s">
        <v>302</v>
      </c>
      <c r="K389" s="248"/>
      <c r="L389" s="17"/>
      <c r="M389" s="17"/>
      <c r="N389" s="17"/>
      <c r="O389" s="17"/>
      <c r="P389" s="17"/>
      <c r="Q389" s="17"/>
      <c r="R389" s="17"/>
      <c r="S389" s="17"/>
    </row>
    <row r="390" spans="1:19" ht="16.5" customHeight="1" x14ac:dyDescent="0.25">
      <c r="A390" s="26"/>
      <c r="B390" s="132" t="s">
        <v>139</v>
      </c>
      <c r="C390" s="222"/>
      <c r="D390" s="199"/>
      <c r="E390" s="199"/>
      <c r="F390" s="199"/>
      <c r="G390" s="199"/>
      <c r="H390" s="199"/>
      <c r="I390" s="153"/>
      <c r="J390" s="26" t="s">
        <v>62</v>
      </c>
      <c r="K390" s="26" t="s">
        <v>140</v>
      </c>
      <c r="L390" s="17"/>
      <c r="M390" s="17"/>
      <c r="N390" s="17"/>
      <c r="O390" s="17"/>
      <c r="P390" s="17"/>
      <c r="Q390" s="17"/>
      <c r="R390" s="17"/>
      <c r="S390" s="17"/>
    </row>
    <row r="391" spans="1:19" x14ac:dyDescent="0.25">
      <c r="A391" s="19">
        <v>14001</v>
      </c>
      <c r="B391" s="200" t="s">
        <v>293</v>
      </c>
      <c r="C391" s="223"/>
      <c r="D391" s="224"/>
      <c r="E391" s="224"/>
      <c r="F391" s="224"/>
      <c r="G391" s="224"/>
      <c r="H391" s="224"/>
      <c r="I391" s="153"/>
      <c r="J391" s="19">
        <f>'[1]9 мес.'!H383+'[1]4 квартал'!H383</f>
        <v>9</v>
      </c>
      <c r="K391" s="19">
        <f>'[1]9 мес.'!I383+'[1]4 квартал'!I383</f>
        <v>12</v>
      </c>
      <c r="L391" s="17"/>
      <c r="M391" s="17"/>
      <c r="N391" s="17"/>
      <c r="O391" s="17"/>
      <c r="P391" s="17"/>
      <c r="Q391" s="17"/>
      <c r="R391" s="17"/>
      <c r="S391" s="17"/>
    </row>
    <row r="392" spans="1:19" x14ac:dyDescent="0.25">
      <c r="A392" s="19">
        <v>14002</v>
      </c>
      <c r="B392" s="158" t="s">
        <v>294</v>
      </c>
      <c r="C392" s="217"/>
      <c r="D392" s="224"/>
      <c r="E392" s="224"/>
      <c r="F392" s="224"/>
      <c r="G392" s="224"/>
      <c r="H392" s="224"/>
      <c r="I392" s="153"/>
      <c r="J392" s="19">
        <f>'[1]9 мес.'!H384+'[1]4 квартал'!H384</f>
        <v>39</v>
      </c>
      <c r="K392" s="19">
        <f>'[1]9 мес.'!I384+'[1]4 квартал'!I384</f>
        <v>21</v>
      </c>
      <c r="L392" s="17"/>
      <c r="M392" s="17"/>
      <c r="N392" s="17"/>
      <c r="O392" s="17"/>
      <c r="P392" s="17"/>
      <c r="Q392" s="17"/>
      <c r="R392" s="17"/>
      <c r="S392" s="17"/>
    </row>
    <row r="393" spans="1:19" x14ac:dyDescent="0.25">
      <c r="A393" s="19">
        <v>14005</v>
      </c>
      <c r="B393" s="158" t="s">
        <v>295</v>
      </c>
      <c r="C393" s="217"/>
      <c r="D393" s="224"/>
      <c r="E393" s="224"/>
      <c r="F393" s="224"/>
      <c r="G393" s="224"/>
      <c r="H393" s="224"/>
      <c r="I393" s="153"/>
      <c r="J393" s="19"/>
      <c r="K393" s="19">
        <f>'[1]9 мес.'!I385+'[1]4 квартал'!I385</f>
        <v>1</v>
      </c>
      <c r="L393" s="17"/>
      <c r="M393" s="17"/>
      <c r="N393" s="17"/>
      <c r="O393" s="17"/>
      <c r="P393" s="17"/>
      <c r="Q393" s="17"/>
      <c r="R393" s="17"/>
      <c r="S393" s="17"/>
    </row>
    <row r="394" spans="1:19" x14ac:dyDescent="0.25">
      <c r="A394" s="38">
        <v>14006</v>
      </c>
      <c r="B394" s="226" t="s">
        <v>296</v>
      </c>
      <c r="C394" s="257"/>
      <c r="D394" s="257"/>
      <c r="E394" s="257"/>
      <c r="F394" s="257"/>
      <c r="G394" s="257"/>
      <c r="H394" s="257"/>
      <c r="I394" s="228"/>
      <c r="J394" s="19"/>
      <c r="K394" s="19">
        <f>'[1]9 мес.'!I386+'[1]4 квартал'!I386</f>
        <v>1</v>
      </c>
      <c r="L394" s="17"/>
      <c r="M394" s="17"/>
      <c r="N394" s="17"/>
      <c r="O394" s="17"/>
      <c r="P394" s="17"/>
      <c r="Q394" s="17"/>
      <c r="R394" s="17"/>
      <c r="S394" s="17"/>
    </row>
    <row r="395" spans="1:19" ht="15.75" customHeight="1" x14ac:dyDescent="0.25">
      <c r="A395" s="64"/>
      <c r="B395" s="258" t="s">
        <v>11</v>
      </c>
      <c r="C395" s="259"/>
      <c r="D395" s="224"/>
      <c r="E395" s="224"/>
      <c r="F395" s="224"/>
      <c r="G395" s="224"/>
      <c r="H395" s="224"/>
      <c r="I395" s="153"/>
      <c r="J395" s="19">
        <f>SUM(J391:J394)</f>
        <v>48</v>
      </c>
      <c r="K395" s="19">
        <f>SUM(K391:K394)</f>
        <v>35</v>
      </c>
      <c r="L395" s="17"/>
      <c r="M395" s="17"/>
      <c r="N395" s="17"/>
      <c r="O395" s="17"/>
      <c r="P395" s="17"/>
      <c r="Q395" s="17"/>
      <c r="R395" s="17"/>
      <c r="S395" s="17"/>
    </row>
    <row r="396" spans="1:19" ht="12" customHeight="1" x14ac:dyDescent="0.25">
      <c r="A396" s="22"/>
      <c r="B396" s="225"/>
      <c r="C396" s="225"/>
      <c r="D396" s="22"/>
      <c r="E396" s="22"/>
      <c r="F396" s="22"/>
      <c r="L396" s="17"/>
      <c r="M396" s="17"/>
      <c r="N396" s="17"/>
      <c r="O396" s="17"/>
      <c r="P396" s="17"/>
      <c r="Q396" s="17"/>
      <c r="R396" s="17"/>
      <c r="S396" s="17"/>
    </row>
    <row r="397" spans="1:19" ht="15" customHeight="1" x14ac:dyDescent="0.25">
      <c r="A397" s="194" t="s">
        <v>297</v>
      </c>
      <c r="B397" s="194"/>
      <c r="C397" s="194"/>
      <c r="D397" s="194"/>
      <c r="E397" s="194"/>
      <c r="F397" s="194"/>
      <c r="L397" s="17"/>
      <c r="M397" s="17"/>
      <c r="N397" s="17"/>
      <c r="O397" s="17"/>
      <c r="P397" s="17"/>
      <c r="Q397" s="17"/>
      <c r="R397" s="17"/>
      <c r="S397" s="17"/>
    </row>
    <row r="398" spans="1:19" ht="13.5" customHeight="1" x14ac:dyDescent="0.25">
      <c r="A398" s="65"/>
      <c r="B398" s="170">
        <f>J403+K403</f>
        <v>3</v>
      </c>
      <c r="C398" s="115"/>
      <c r="D398" s="47" t="s">
        <v>137</v>
      </c>
      <c r="E398" s="47"/>
      <c r="F398" s="25"/>
      <c r="L398" s="17"/>
      <c r="M398" s="17"/>
      <c r="N398" s="17"/>
      <c r="O398" s="17"/>
      <c r="P398" s="17"/>
      <c r="Q398" s="17"/>
      <c r="R398" s="17"/>
      <c r="S398" s="17"/>
    </row>
    <row r="399" spans="1:19" ht="13.5" customHeight="1" x14ac:dyDescent="0.2">
      <c r="A399" s="252"/>
      <c r="B399" s="252"/>
      <c r="C399" s="252"/>
      <c r="D399" s="252"/>
      <c r="E399" s="252"/>
      <c r="F399" s="252"/>
      <c r="G399" s="50"/>
      <c r="H399" s="50"/>
      <c r="I399" s="50"/>
      <c r="J399" s="221" t="s">
        <v>316</v>
      </c>
      <c r="K399" s="248"/>
      <c r="L399" s="17"/>
      <c r="M399" s="17"/>
      <c r="N399" s="17"/>
      <c r="O399" s="17"/>
      <c r="P399" s="17"/>
      <c r="Q399" s="17"/>
      <c r="R399" s="17"/>
      <c r="S399" s="17"/>
    </row>
    <row r="400" spans="1:19" ht="16.5" customHeight="1" x14ac:dyDescent="0.25">
      <c r="A400" s="26"/>
      <c r="B400" s="132" t="s">
        <v>139</v>
      </c>
      <c r="C400" s="222"/>
      <c r="D400" s="260"/>
      <c r="E400" s="260"/>
      <c r="F400" s="260"/>
      <c r="G400" s="260"/>
      <c r="H400" s="260"/>
      <c r="I400" s="230"/>
      <c r="J400" s="26" t="s">
        <v>62</v>
      </c>
      <c r="K400" s="26" t="s">
        <v>140</v>
      </c>
      <c r="L400" s="17"/>
      <c r="M400" s="17"/>
      <c r="N400" s="17"/>
      <c r="O400" s="17"/>
      <c r="P400" s="17"/>
      <c r="Q400" s="17"/>
      <c r="R400" s="17"/>
      <c r="S400" s="17"/>
    </row>
    <row r="401" spans="1:19" x14ac:dyDescent="0.25">
      <c r="A401" s="19">
        <v>15001</v>
      </c>
      <c r="B401" s="200" t="s">
        <v>299</v>
      </c>
      <c r="C401" s="247"/>
      <c r="D401" s="247"/>
      <c r="E401" s="247"/>
      <c r="F401" s="247"/>
      <c r="G401" s="247"/>
      <c r="H401" s="247"/>
      <c r="I401" s="236"/>
      <c r="J401" s="19"/>
      <c r="K401" s="19">
        <f>'[1]9 мес.'!I393+'[1]4 квартал'!I393</f>
        <v>1</v>
      </c>
      <c r="L401" s="17"/>
      <c r="M401" s="17"/>
      <c r="N401" s="17"/>
      <c r="O401" s="17"/>
      <c r="P401" s="17"/>
      <c r="Q401" s="17"/>
      <c r="R401" s="17"/>
      <c r="S401" s="17"/>
    </row>
    <row r="402" spans="1:19" x14ac:dyDescent="0.25">
      <c r="A402" s="19">
        <v>15005</v>
      </c>
      <c r="B402" s="158" t="s">
        <v>300</v>
      </c>
      <c r="C402" s="203"/>
      <c r="D402" s="203"/>
      <c r="E402" s="203"/>
      <c r="F402" s="203"/>
      <c r="G402" s="203"/>
      <c r="H402" s="203"/>
      <c r="I402" s="153"/>
      <c r="J402" s="19"/>
      <c r="K402" s="19">
        <f>'[1]9 мес.'!I395+'[1]4 квартал'!I395</f>
        <v>2</v>
      </c>
      <c r="L402" s="17"/>
      <c r="M402" s="17"/>
      <c r="N402" s="17"/>
      <c r="O402" s="17"/>
      <c r="P402" s="17"/>
      <c r="Q402" s="17"/>
      <c r="R402" s="17"/>
      <c r="S402" s="17"/>
    </row>
    <row r="403" spans="1:19" ht="14.25" customHeight="1" x14ac:dyDescent="0.25">
      <c r="A403" s="19"/>
      <c r="B403" s="189" t="s">
        <v>11</v>
      </c>
      <c r="C403" s="219"/>
      <c r="D403" s="224"/>
      <c r="E403" s="224"/>
      <c r="F403" s="224"/>
      <c r="G403" s="224"/>
      <c r="H403" s="224"/>
      <c r="I403" s="153"/>
      <c r="J403" s="19">
        <f>'[1]9 мес.'!H398+'[1]4 квартал'!H398</f>
        <v>0</v>
      </c>
      <c r="K403" s="19">
        <f>'[1]9 мес.'!I398+'[1]4 квартал'!I398</f>
        <v>3</v>
      </c>
      <c r="L403" s="17"/>
      <c r="M403" s="17"/>
      <c r="N403" s="17"/>
      <c r="O403" s="17"/>
      <c r="P403" s="17"/>
      <c r="Q403" s="17"/>
      <c r="R403" s="17"/>
      <c r="S403" s="17"/>
    </row>
    <row r="404" spans="1:19" ht="9.75" customHeight="1" x14ac:dyDescent="0.25">
      <c r="A404" s="3"/>
      <c r="B404" s="233"/>
      <c r="C404" s="233"/>
      <c r="D404" s="3"/>
      <c r="E404" s="3"/>
      <c r="F404" s="3"/>
      <c r="L404" s="17"/>
      <c r="M404" s="17"/>
      <c r="N404" s="17"/>
      <c r="O404" s="17"/>
      <c r="P404" s="17"/>
      <c r="Q404" s="17"/>
      <c r="R404" s="17"/>
      <c r="S404" s="17"/>
    </row>
    <row r="405" spans="1:19" ht="15" customHeight="1" x14ac:dyDescent="0.25">
      <c r="A405" s="194" t="s">
        <v>301</v>
      </c>
      <c r="B405" s="194"/>
      <c r="C405" s="194"/>
      <c r="D405" s="194"/>
      <c r="E405" s="194"/>
      <c r="F405" s="194"/>
      <c r="L405" s="17"/>
      <c r="M405" s="17"/>
      <c r="N405" s="17"/>
      <c r="O405" s="17"/>
      <c r="P405" s="17"/>
      <c r="Q405" s="17"/>
      <c r="R405" s="17"/>
      <c r="S405" s="17"/>
    </row>
    <row r="406" spans="1:19" ht="14.25" customHeight="1" x14ac:dyDescent="0.25">
      <c r="A406" s="3"/>
      <c r="B406" s="170">
        <f>J421+K421</f>
        <v>266</v>
      </c>
      <c r="C406" s="115"/>
      <c r="D406" s="47" t="s">
        <v>153</v>
      </c>
      <c r="E406" s="47"/>
      <c r="F406" s="3"/>
      <c r="L406" s="17"/>
      <c r="M406" s="17"/>
      <c r="N406" s="17"/>
      <c r="O406" s="17"/>
      <c r="P406" s="17"/>
      <c r="Q406" s="17"/>
      <c r="R406" s="17"/>
      <c r="S406" s="17"/>
    </row>
    <row r="407" spans="1:19" ht="13.5" customHeight="1" x14ac:dyDescent="0.2">
      <c r="A407" s="118"/>
      <c r="B407" s="118"/>
      <c r="C407" s="118"/>
      <c r="D407" s="118"/>
      <c r="E407" s="118"/>
      <c r="F407" s="118"/>
      <c r="G407" s="50"/>
      <c r="H407" s="50"/>
      <c r="I407" s="50"/>
      <c r="J407" s="221" t="s">
        <v>322</v>
      </c>
      <c r="K407" s="248"/>
      <c r="L407" s="17"/>
      <c r="M407" s="17"/>
      <c r="N407" s="17"/>
      <c r="O407" s="17"/>
      <c r="P407" s="17"/>
      <c r="Q407" s="17"/>
      <c r="R407" s="17"/>
      <c r="S407" s="17"/>
    </row>
    <row r="408" spans="1:19" ht="14.25" customHeight="1" x14ac:dyDescent="0.25">
      <c r="A408" s="26"/>
      <c r="B408" s="132" t="s">
        <v>139</v>
      </c>
      <c r="C408" s="222"/>
      <c r="D408" s="199"/>
      <c r="E408" s="199"/>
      <c r="F408" s="199"/>
      <c r="G408" s="199"/>
      <c r="H408" s="199"/>
      <c r="I408" s="153"/>
      <c r="J408" s="26" t="s">
        <v>62</v>
      </c>
      <c r="K408" s="26" t="s">
        <v>140</v>
      </c>
      <c r="L408" s="17"/>
      <c r="M408" s="17"/>
      <c r="N408" s="17"/>
      <c r="O408" s="17"/>
      <c r="P408" s="17"/>
      <c r="Q408" s="17"/>
      <c r="R408" s="17"/>
      <c r="S408" s="17"/>
    </row>
    <row r="409" spans="1:19" x14ac:dyDescent="0.25">
      <c r="A409" s="19">
        <v>16001</v>
      </c>
      <c r="B409" s="200" t="s">
        <v>303</v>
      </c>
      <c r="C409" s="261"/>
      <c r="D409" s="261"/>
      <c r="E409" s="261"/>
      <c r="F409" s="261"/>
      <c r="G409" s="261"/>
      <c r="H409" s="261"/>
      <c r="I409" s="236"/>
      <c r="J409" s="19"/>
      <c r="K409" s="19">
        <f>'[1]9 мес.'!I404+'[1]4 квартал'!I404</f>
        <v>1</v>
      </c>
      <c r="L409" s="17"/>
      <c r="M409" s="17"/>
      <c r="N409" s="17"/>
      <c r="O409" s="17"/>
      <c r="P409" s="17"/>
      <c r="Q409" s="17"/>
      <c r="R409" s="17"/>
      <c r="S409" s="17"/>
    </row>
    <row r="410" spans="1:19" ht="30" customHeight="1" x14ac:dyDescent="0.25">
      <c r="A410" s="19">
        <v>16002</v>
      </c>
      <c r="B410" s="200" t="s">
        <v>304</v>
      </c>
      <c r="C410" s="223"/>
      <c r="D410" s="203"/>
      <c r="E410" s="203"/>
      <c r="F410" s="203"/>
      <c r="G410" s="203"/>
      <c r="H410" s="203"/>
      <c r="I410" s="153"/>
      <c r="J410" s="19">
        <f>'[1]9 мес.'!H405+'[1]4 квартал'!H405</f>
        <v>4</v>
      </c>
      <c r="K410" s="19">
        <f>'[1]9 мес.'!I405+'[1]4 квартал'!I405</f>
        <v>2</v>
      </c>
      <c r="L410" s="17"/>
      <c r="M410" s="17"/>
      <c r="N410" s="17"/>
      <c r="O410" s="17"/>
      <c r="P410" s="17"/>
      <c r="Q410" s="17"/>
      <c r="R410" s="17"/>
      <c r="S410" s="17"/>
    </row>
    <row r="411" spans="1:19" x14ac:dyDescent="0.25">
      <c r="A411" s="19">
        <v>16003</v>
      </c>
      <c r="B411" s="158" t="s">
        <v>305</v>
      </c>
      <c r="C411" s="217"/>
      <c r="D411" s="224"/>
      <c r="E411" s="224"/>
      <c r="F411" s="224"/>
      <c r="G411" s="224"/>
      <c r="H411" s="224"/>
      <c r="I411" s="153"/>
      <c r="J411" s="19">
        <f>'[1]9 мес.'!H406+'[1]4 квартал'!H406</f>
        <v>14</v>
      </c>
      <c r="K411" s="19">
        <f>'[1]9 мес.'!I406+'[1]4 квартал'!I406</f>
        <v>9</v>
      </c>
      <c r="L411" s="17"/>
      <c r="M411" s="17"/>
      <c r="N411" s="17"/>
      <c r="O411" s="17"/>
      <c r="P411" s="17"/>
      <c r="Q411" s="17"/>
      <c r="R411" s="17"/>
      <c r="S411" s="17"/>
    </row>
    <row r="412" spans="1:19" ht="28.5" customHeight="1" x14ac:dyDescent="0.25">
      <c r="A412" s="19">
        <v>16004</v>
      </c>
      <c r="B412" s="158" t="s">
        <v>306</v>
      </c>
      <c r="C412" s="217"/>
      <c r="D412" s="224"/>
      <c r="E412" s="224"/>
      <c r="F412" s="224"/>
      <c r="G412" s="224"/>
      <c r="H412" s="224"/>
      <c r="I412" s="153"/>
      <c r="J412" s="19">
        <f>'[1]9 мес.'!H407+'[1]4 квартал'!H407</f>
        <v>5</v>
      </c>
      <c r="K412" s="19">
        <f>'[1]9 мес.'!I407+'[1]4 квартал'!I407</f>
        <v>1</v>
      </c>
      <c r="L412" s="17"/>
      <c r="M412" s="17"/>
      <c r="N412" s="17"/>
      <c r="O412" s="17"/>
      <c r="P412" s="17"/>
      <c r="Q412" s="17"/>
      <c r="R412" s="17"/>
      <c r="S412" s="17"/>
    </row>
    <row r="413" spans="1:19" ht="28.5" customHeight="1" x14ac:dyDescent="0.25">
      <c r="A413" s="19">
        <v>16005</v>
      </c>
      <c r="B413" s="158" t="s">
        <v>307</v>
      </c>
      <c r="C413" s="217"/>
      <c r="D413" s="224"/>
      <c r="E413" s="224"/>
      <c r="F413" s="224"/>
      <c r="G413" s="224"/>
      <c r="H413" s="224"/>
      <c r="I413" s="153"/>
      <c r="J413" s="19">
        <f>'[1]9 мес.'!H408+'[1]4 квартал'!H408</f>
        <v>18</v>
      </c>
      <c r="K413" s="19">
        <f>'[1]9 мес.'!I408+'[1]4 квартал'!I408</f>
        <v>25</v>
      </c>
      <c r="L413" s="17"/>
      <c r="M413" s="17"/>
      <c r="N413" s="17"/>
      <c r="O413" s="17"/>
      <c r="P413" s="17"/>
      <c r="Q413" s="17"/>
      <c r="R413" s="17"/>
      <c r="S413" s="17"/>
    </row>
    <row r="414" spans="1:19" x14ac:dyDescent="0.25">
      <c r="A414" s="19">
        <v>16006</v>
      </c>
      <c r="B414" s="158" t="s">
        <v>308</v>
      </c>
      <c r="C414" s="217"/>
      <c r="D414" s="224"/>
      <c r="E414" s="224"/>
      <c r="F414" s="224"/>
      <c r="G414" s="224"/>
      <c r="H414" s="224"/>
      <c r="I414" s="153"/>
      <c r="J414" s="19">
        <f>'[1]9 мес.'!H409+'[1]4 квартал'!H409</f>
        <v>4</v>
      </c>
      <c r="K414" s="19">
        <f>'[1]9 мес.'!I409+'[1]4 квартал'!I409</f>
        <v>3</v>
      </c>
      <c r="L414" s="17"/>
      <c r="M414" s="17"/>
      <c r="N414" s="17"/>
      <c r="O414" s="17"/>
      <c r="P414" s="17"/>
      <c r="Q414" s="17"/>
      <c r="R414" s="17"/>
      <c r="S414" s="17"/>
    </row>
    <row r="415" spans="1:19" x14ac:dyDescent="0.25">
      <c r="A415" s="19">
        <v>16007</v>
      </c>
      <c r="B415" s="158" t="s">
        <v>309</v>
      </c>
      <c r="C415" s="224"/>
      <c r="D415" s="224"/>
      <c r="E415" s="224"/>
      <c r="F415" s="224"/>
      <c r="G415" s="224"/>
      <c r="H415" s="224"/>
      <c r="I415" s="153"/>
      <c r="J415" s="19"/>
      <c r="K415" s="19">
        <f>'[1]9 мес.'!I410+'[1]4 квартал'!I410</f>
        <v>1</v>
      </c>
      <c r="L415" s="17"/>
      <c r="M415" s="17"/>
      <c r="N415" s="17"/>
      <c r="O415" s="17"/>
      <c r="P415" s="17"/>
      <c r="Q415" s="17"/>
      <c r="R415" s="17"/>
      <c r="S415" s="17"/>
    </row>
    <row r="416" spans="1:19" x14ac:dyDescent="0.25">
      <c r="A416" s="19">
        <v>16008</v>
      </c>
      <c r="B416" s="158" t="s">
        <v>310</v>
      </c>
      <c r="C416" s="217"/>
      <c r="D416" s="224"/>
      <c r="E416" s="224"/>
      <c r="F416" s="224"/>
      <c r="G416" s="224"/>
      <c r="H416" s="224"/>
      <c r="I416" s="153"/>
      <c r="J416" s="19">
        <f>'[1]9 мес.'!H411+'[1]4 квартал'!H411</f>
        <v>1</v>
      </c>
      <c r="K416" s="19"/>
      <c r="L416" s="17"/>
      <c r="M416" s="17"/>
      <c r="N416" s="17"/>
      <c r="O416" s="17"/>
      <c r="P416" s="17"/>
      <c r="Q416" s="17"/>
      <c r="R416" s="17"/>
      <c r="S416" s="17"/>
    </row>
    <row r="417" spans="1:19" x14ac:dyDescent="0.25">
      <c r="A417" s="19">
        <v>16009</v>
      </c>
      <c r="B417" s="158" t="s">
        <v>311</v>
      </c>
      <c r="C417" s="203"/>
      <c r="D417" s="203"/>
      <c r="E417" s="203"/>
      <c r="F417" s="203"/>
      <c r="G417" s="203"/>
      <c r="H417" s="203"/>
      <c r="I417" s="153"/>
      <c r="J417" s="19">
        <f>'[1]9 мес.'!H412+'[1]4 квартал'!H412</f>
        <v>2</v>
      </c>
      <c r="K417" s="19">
        <f>'[1]9 мес.'!I412+'[1]4 квартал'!I412</f>
        <v>1</v>
      </c>
      <c r="L417" s="17"/>
      <c r="M417" s="17"/>
      <c r="N417" s="17"/>
      <c r="O417" s="17"/>
      <c r="P417" s="17"/>
      <c r="Q417" s="17"/>
      <c r="R417" s="17"/>
      <c r="S417" s="17"/>
    </row>
    <row r="418" spans="1:19" ht="30.75" customHeight="1" x14ac:dyDescent="0.25">
      <c r="A418" s="19">
        <v>16013</v>
      </c>
      <c r="B418" s="158" t="s">
        <v>312</v>
      </c>
      <c r="C418" s="224"/>
      <c r="D418" s="224"/>
      <c r="E418" s="224"/>
      <c r="F418" s="224"/>
      <c r="G418" s="224"/>
      <c r="H418" s="224"/>
      <c r="I418" s="153"/>
      <c r="J418" s="19">
        <f>'[1]9 мес.'!H413+'[1]4 квартал'!H413</f>
        <v>5</v>
      </c>
      <c r="K418" s="19">
        <f>'[1]9 мес.'!I413+'[1]4 квартал'!I413</f>
        <v>2</v>
      </c>
      <c r="L418" s="17"/>
      <c r="M418" s="17"/>
      <c r="N418" s="17"/>
      <c r="O418" s="17"/>
      <c r="P418" s="17"/>
      <c r="Q418" s="17"/>
      <c r="R418" s="17"/>
      <c r="S418" s="17"/>
    </row>
    <row r="419" spans="1:19" x14ac:dyDescent="0.25">
      <c r="A419" s="19">
        <v>16014</v>
      </c>
      <c r="B419" s="158" t="s">
        <v>313</v>
      </c>
      <c r="C419" s="217"/>
      <c r="D419" s="224"/>
      <c r="E419" s="224"/>
      <c r="F419" s="224"/>
      <c r="G419" s="224"/>
      <c r="H419" s="224"/>
      <c r="I419" s="153"/>
      <c r="J419" s="19">
        <f>'[1]9 мес.'!H414+'[1]4 квартал'!H414</f>
        <v>44</v>
      </c>
      <c r="K419" s="19">
        <f>'[1]9 мес.'!I414+'[1]4 квартал'!I414</f>
        <v>77</v>
      </c>
      <c r="L419" s="17"/>
      <c r="M419" s="17"/>
      <c r="N419" s="17"/>
      <c r="O419" s="17"/>
      <c r="P419" s="17"/>
      <c r="Q419" s="17"/>
      <c r="R419" s="17"/>
      <c r="S419" s="17"/>
    </row>
    <row r="420" spans="1:19" x14ac:dyDescent="0.25">
      <c r="A420" s="19">
        <v>16015</v>
      </c>
      <c r="B420" s="158" t="s">
        <v>314</v>
      </c>
      <c r="C420" s="217"/>
      <c r="D420" s="224"/>
      <c r="E420" s="224"/>
      <c r="F420" s="224"/>
      <c r="G420" s="224"/>
      <c r="H420" s="224"/>
      <c r="I420" s="153"/>
      <c r="J420" s="19">
        <f>'[1]9 мес.'!H415+'[1]4 квартал'!H415</f>
        <v>31</v>
      </c>
      <c r="K420" s="19">
        <f>'[1]9 мес.'!I415+'[1]4 квартал'!I415</f>
        <v>16</v>
      </c>
      <c r="L420" s="17"/>
      <c r="M420" s="17"/>
      <c r="N420" s="17"/>
      <c r="O420" s="17"/>
      <c r="P420" s="17"/>
      <c r="Q420" s="17"/>
      <c r="R420" s="17"/>
      <c r="S420" s="17"/>
    </row>
    <row r="421" spans="1:19" ht="13.5" customHeight="1" x14ac:dyDescent="0.25">
      <c r="A421" s="52"/>
      <c r="B421" s="189" t="s">
        <v>11</v>
      </c>
      <c r="C421" s="219"/>
      <c r="D421" s="224"/>
      <c r="E421" s="224"/>
      <c r="F421" s="224"/>
      <c r="G421" s="224"/>
      <c r="H421" s="224"/>
      <c r="I421" s="153"/>
      <c r="J421" s="19">
        <f>SUM(J409:J420)</f>
        <v>128</v>
      </c>
      <c r="K421" s="19">
        <f>SUM(K409:K420)</f>
        <v>138</v>
      </c>
      <c r="L421" s="17"/>
      <c r="M421" s="17"/>
      <c r="N421" s="17"/>
      <c r="O421" s="17"/>
      <c r="P421" s="17"/>
      <c r="Q421" s="17"/>
      <c r="R421" s="17"/>
      <c r="S421" s="17"/>
    </row>
    <row r="422" spans="1:19" ht="11.25" customHeight="1" x14ac:dyDescent="0.25">
      <c r="A422" s="22"/>
      <c r="B422" s="225"/>
      <c r="C422" s="225"/>
      <c r="D422" s="22"/>
      <c r="E422" s="22"/>
      <c r="F422" s="22"/>
      <c r="L422" s="17"/>
      <c r="M422" s="17"/>
      <c r="N422" s="17"/>
      <c r="O422" s="17"/>
      <c r="P422" s="17"/>
      <c r="Q422" s="17"/>
      <c r="R422" s="17"/>
      <c r="S422" s="17"/>
    </row>
    <row r="423" spans="1:19" x14ac:dyDescent="0.25">
      <c r="A423" s="242" t="s">
        <v>315</v>
      </c>
      <c r="B423" s="255"/>
      <c r="C423" s="255"/>
      <c r="D423" s="255"/>
      <c r="E423" s="255"/>
      <c r="F423" s="255"/>
      <c r="G423" s="255"/>
      <c r="H423" s="255"/>
      <c r="I423" s="255"/>
      <c r="J423" s="255"/>
      <c r="K423" s="255"/>
      <c r="L423" s="17"/>
      <c r="M423" s="17"/>
      <c r="N423" s="17"/>
      <c r="O423" s="17"/>
      <c r="P423" s="17"/>
      <c r="Q423" s="17"/>
      <c r="R423" s="17"/>
      <c r="S423" s="17"/>
    </row>
    <row r="424" spans="1:19" ht="15" customHeight="1" x14ac:dyDescent="0.25">
      <c r="A424" s="3"/>
      <c r="B424" s="170">
        <f>J430+K430</f>
        <v>3</v>
      </c>
      <c r="C424" s="115"/>
      <c r="D424" s="47" t="s">
        <v>137</v>
      </c>
      <c r="E424" s="47"/>
      <c r="F424" s="3"/>
      <c r="G424" s="48"/>
      <c r="H424" s="48"/>
      <c r="I424" s="48"/>
      <c r="J424" s="48"/>
      <c r="K424" s="48"/>
      <c r="L424" s="17"/>
      <c r="M424" s="17"/>
      <c r="N424" s="17"/>
      <c r="O424" s="17"/>
      <c r="P424" s="17"/>
      <c r="Q424" s="17"/>
      <c r="R424" s="17"/>
      <c r="S424" s="17"/>
    </row>
    <row r="425" spans="1:19" ht="13.5" customHeight="1" x14ac:dyDescent="0.2">
      <c r="A425" s="118"/>
      <c r="B425" s="118"/>
      <c r="C425" s="118"/>
      <c r="D425" s="118"/>
      <c r="E425" s="118"/>
      <c r="F425" s="118"/>
      <c r="G425" s="50"/>
      <c r="H425" s="50"/>
      <c r="I425" s="50"/>
      <c r="J425" s="221" t="s">
        <v>333</v>
      </c>
      <c r="K425" s="248"/>
      <c r="L425" s="17"/>
      <c r="M425" s="17"/>
      <c r="N425" s="17"/>
      <c r="O425" s="17"/>
      <c r="P425" s="17"/>
      <c r="Q425" s="17"/>
      <c r="R425" s="17"/>
      <c r="S425" s="17"/>
    </row>
    <row r="426" spans="1:19" ht="17.25" customHeight="1" x14ac:dyDescent="0.25">
      <c r="A426" s="26"/>
      <c r="B426" s="263" t="s">
        <v>317</v>
      </c>
      <c r="C426" s="264"/>
      <c r="D426" s="199"/>
      <c r="E426" s="199"/>
      <c r="F426" s="199"/>
      <c r="G426" s="199"/>
      <c r="H426" s="199"/>
      <c r="I426" s="153"/>
      <c r="J426" s="26" t="s">
        <v>62</v>
      </c>
      <c r="K426" s="26" t="s">
        <v>140</v>
      </c>
      <c r="L426" s="17"/>
      <c r="M426" s="17"/>
      <c r="N426" s="17"/>
      <c r="O426" s="17"/>
      <c r="P426" s="17"/>
      <c r="Q426" s="17"/>
      <c r="R426" s="17"/>
      <c r="S426" s="17"/>
    </row>
    <row r="427" spans="1:19" x14ac:dyDescent="0.25">
      <c r="A427" s="19">
        <v>17001</v>
      </c>
      <c r="B427" s="165" t="s">
        <v>318</v>
      </c>
      <c r="C427" s="234"/>
      <c r="D427" s="224"/>
      <c r="E427" s="224"/>
      <c r="F427" s="224"/>
      <c r="G427" s="224"/>
      <c r="H427" s="224"/>
      <c r="I427" s="153"/>
      <c r="J427" s="19"/>
      <c r="K427" s="19">
        <f>'[1]9 мес.'!I422+'[1]4 квартал'!I422</f>
        <v>1</v>
      </c>
      <c r="L427" s="17"/>
      <c r="M427" s="17"/>
      <c r="N427" s="17"/>
      <c r="O427" s="17"/>
      <c r="P427" s="17"/>
      <c r="Q427" s="17"/>
      <c r="R427" s="17"/>
      <c r="S427" s="17"/>
    </row>
    <row r="428" spans="1:19" x14ac:dyDescent="0.25">
      <c r="A428" s="19">
        <v>17005</v>
      </c>
      <c r="B428" s="158" t="s">
        <v>319</v>
      </c>
      <c r="C428" s="217"/>
      <c r="D428" s="224"/>
      <c r="E428" s="224"/>
      <c r="F428" s="224"/>
      <c r="G428" s="224"/>
      <c r="H428" s="224"/>
      <c r="I428" s="153"/>
      <c r="J428" s="19"/>
      <c r="K428" s="19">
        <f>'[1]9 мес.'!I423+'[1]4 квартал'!I423</f>
        <v>1</v>
      </c>
      <c r="L428" s="17"/>
      <c r="M428" s="17"/>
      <c r="N428" s="17"/>
      <c r="O428" s="17"/>
      <c r="P428" s="17"/>
      <c r="Q428" s="17"/>
      <c r="R428" s="17"/>
      <c r="S428" s="17"/>
    </row>
    <row r="429" spans="1:19" ht="29.25" customHeight="1" x14ac:dyDescent="0.25">
      <c r="A429" s="19">
        <v>17007</v>
      </c>
      <c r="B429" s="158" t="s">
        <v>320</v>
      </c>
      <c r="C429" s="262"/>
      <c r="D429" s="262"/>
      <c r="E429" s="262"/>
      <c r="F429" s="262"/>
      <c r="G429" s="262"/>
      <c r="H429" s="262"/>
      <c r="I429" s="153"/>
      <c r="J429" s="19">
        <f>'[1]9 мес.'!H424+'[1]4 квартал'!H424</f>
        <v>1</v>
      </c>
      <c r="K429" s="19"/>
      <c r="L429" s="17"/>
      <c r="M429" s="17"/>
      <c r="N429" s="17"/>
      <c r="O429" s="17"/>
      <c r="P429" s="17"/>
      <c r="Q429" s="17"/>
      <c r="R429" s="17"/>
      <c r="S429" s="17"/>
    </row>
    <row r="430" spans="1:19" x14ac:dyDescent="0.25">
      <c r="A430" s="52"/>
      <c r="B430" s="189" t="s">
        <v>11</v>
      </c>
      <c r="C430" s="219"/>
      <c r="D430" s="224"/>
      <c r="E430" s="224"/>
      <c r="F430" s="224"/>
      <c r="G430" s="224"/>
      <c r="H430" s="224"/>
      <c r="I430" s="153"/>
      <c r="J430" s="19">
        <f>J427+J428+J429</f>
        <v>1</v>
      </c>
      <c r="K430" s="19">
        <f>K427+K428+K429</f>
        <v>2</v>
      </c>
      <c r="L430" s="17"/>
      <c r="M430" s="17"/>
      <c r="N430" s="17"/>
      <c r="O430" s="17"/>
      <c r="P430" s="17"/>
      <c r="Q430" s="17"/>
      <c r="R430" s="17"/>
      <c r="S430" s="17"/>
    </row>
    <row r="431" spans="1:19" ht="7.5" customHeight="1" x14ac:dyDescent="0.25">
      <c r="A431" s="21"/>
      <c r="B431" s="225"/>
      <c r="C431" s="225"/>
      <c r="D431" s="22"/>
      <c r="E431" s="22"/>
      <c r="F431" s="22"/>
      <c r="L431" s="17"/>
      <c r="M431" s="17"/>
      <c r="N431" s="17"/>
      <c r="O431" s="17"/>
      <c r="P431" s="17"/>
      <c r="Q431" s="17"/>
      <c r="R431" s="17"/>
      <c r="S431" s="17"/>
    </row>
    <row r="432" spans="1:19" x14ac:dyDescent="0.25">
      <c r="A432" s="63" t="s">
        <v>321</v>
      </c>
      <c r="B432" s="63"/>
      <c r="C432" s="63"/>
      <c r="D432" s="63"/>
      <c r="E432" s="88"/>
      <c r="F432" s="63"/>
      <c r="G432" s="63"/>
      <c r="H432" s="63"/>
      <c r="I432" s="88"/>
      <c r="J432" s="63"/>
      <c r="K432" s="63"/>
      <c r="L432" s="17"/>
      <c r="M432" s="17"/>
      <c r="N432" s="17"/>
      <c r="O432" s="17"/>
      <c r="P432" s="17"/>
      <c r="Q432" s="17"/>
      <c r="R432" s="17"/>
      <c r="S432" s="17"/>
    </row>
    <row r="433" spans="1:19" ht="15" customHeight="1" x14ac:dyDescent="0.25">
      <c r="A433" s="3"/>
      <c r="B433" s="170">
        <f>J443+K443</f>
        <v>124</v>
      </c>
      <c r="C433" s="115"/>
      <c r="D433" s="47" t="s">
        <v>137</v>
      </c>
      <c r="E433" s="47"/>
      <c r="F433" s="3"/>
      <c r="G433" s="48"/>
      <c r="H433" s="48"/>
      <c r="I433" s="48"/>
      <c r="J433" s="48"/>
      <c r="K433" s="48"/>
      <c r="L433" s="17"/>
      <c r="M433" s="17"/>
      <c r="N433" s="17"/>
      <c r="O433" s="17"/>
      <c r="P433" s="17"/>
      <c r="Q433" s="17"/>
      <c r="R433" s="17"/>
      <c r="S433" s="17"/>
    </row>
    <row r="434" spans="1:19" ht="14.25" customHeight="1" x14ac:dyDescent="0.2">
      <c r="A434" s="256"/>
      <c r="B434" s="256"/>
      <c r="C434" s="256"/>
      <c r="D434" s="256"/>
      <c r="E434" s="256"/>
      <c r="F434" s="256"/>
      <c r="G434" s="50"/>
      <c r="H434" s="50"/>
      <c r="I434" s="50"/>
      <c r="J434" s="221" t="s">
        <v>336</v>
      </c>
      <c r="K434" s="248"/>
      <c r="L434" s="17"/>
      <c r="M434" s="17"/>
      <c r="N434" s="17"/>
      <c r="O434" s="17"/>
      <c r="P434" s="17"/>
      <c r="Q434" s="17"/>
      <c r="R434" s="17"/>
      <c r="S434" s="17"/>
    </row>
    <row r="435" spans="1:19" ht="16.5" customHeight="1" x14ac:dyDescent="0.25">
      <c r="A435" s="26"/>
      <c r="B435" s="263" t="s">
        <v>323</v>
      </c>
      <c r="C435" s="264"/>
      <c r="D435" s="199"/>
      <c r="E435" s="199"/>
      <c r="F435" s="199"/>
      <c r="G435" s="199"/>
      <c r="H435" s="199"/>
      <c r="I435" s="153"/>
      <c r="J435" s="26" t="s">
        <v>37</v>
      </c>
      <c r="K435" s="26" t="s">
        <v>324</v>
      </c>
      <c r="L435" s="17"/>
      <c r="M435" s="17"/>
      <c r="N435" s="17"/>
      <c r="O435" s="17"/>
      <c r="P435" s="17"/>
      <c r="Q435" s="17"/>
      <c r="R435" s="17"/>
      <c r="S435" s="17"/>
    </row>
    <row r="436" spans="1:19" x14ac:dyDescent="0.25">
      <c r="A436" s="19">
        <v>18001</v>
      </c>
      <c r="B436" s="158" t="s">
        <v>325</v>
      </c>
      <c r="C436" s="217"/>
      <c r="D436" s="224"/>
      <c r="E436" s="224"/>
      <c r="F436" s="224"/>
      <c r="G436" s="224"/>
      <c r="H436" s="224"/>
      <c r="I436" s="153"/>
      <c r="J436" s="19">
        <f>'[1]9 мес.'!H431+'[1]4 квартал'!H431</f>
        <v>9</v>
      </c>
      <c r="K436" s="19">
        <f>'[1]9 мес.'!I431+'[1]4 квартал'!I431</f>
        <v>7</v>
      </c>
      <c r="L436" s="17"/>
      <c r="M436" s="17"/>
      <c r="N436" s="17"/>
      <c r="O436" s="17"/>
      <c r="P436" s="17"/>
      <c r="Q436" s="17"/>
      <c r="R436" s="17"/>
      <c r="S436" s="17"/>
    </row>
    <row r="437" spans="1:19" x14ac:dyDescent="0.25">
      <c r="A437" s="19">
        <v>18002</v>
      </c>
      <c r="B437" s="158" t="s">
        <v>326</v>
      </c>
      <c r="C437" s="229"/>
      <c r="D437" s="229"/>
      <c r="E437" s="229"/>
      <c r="F437" s="229"/>
      <c r="G437" s="229"/>
      <c r="H437" s="229"/>
      <c r="I437" s="230"/>
      <c r="J437" s="19">
        <f>'[1]9 мес.'!H432+'[1]4 квартал'!H432</f>
        <v>56</v>
      </c>
      <c r="K437" s="19">
        <f>'[1]9 мес.'!I432+'[1]4 квартал'!I432</f>
        <v>2</v>
      </c>
      <c r="L437" s="17"/>
      <c r="M437" s="17"/>
      <c r="N437" s="17"/>
      <c r="O437" s="17"/>
      <c r="P437" s="17"/>
      <c r="Q437" s="17"/>
      <c r="R437" s="17"/>
      <c r="S437" s="17"/>
    </row>
    <row r="438" spans="1:19" x14ac:dyDescent="0.25">
      <c r="A438" s="19">
        <v>18003</v>
      </c>
      <c r="B438" s="158" t="s">
        <v>327</v>
      </c>
      <c r="C438" s="217"/>
      <c r="D438" s="224"/>
      <c r="E438" s="224"/>
      <c r="F438" s="224"/>
      <c r="G438" s="224"/>
      <c r="H438" s="224"/>
      <c r="I438" s="153"/>
      <c r="J438" s="19">
        <f>'[1]9 мес.'!H433+'[1]4 квартал'!H433</f>
        <v>15</v>
      </c>
      <c r="K438" s="19">
        <f>'[1]9 мес.'!I433+'[1]4 квартал'!I433</f>
        <v>6</v>
      </c>
      <c r="L438" s="17"/>
      <c r="M438" s="17"/>
      <c r="N438" s="17"/>
      <c r="O438" s="17"/>
      <c r="P438" s="17"/>
      <c r="Q438" s="17"/>
      <c r="R438" s="17"/>
      <c r="S438" s="17"/>
    </row>
    <row r="439" spans="1:19" x14ac:dyDescent="0.25">
      <c r="A439" s="19">
        <v>18004</v>
      </c>
      <c r="B439" s="158" t="s">
        <v>328</v>
      </c>
      <c r="C439" s="203"/>
      <c r="D439" s="203"/>
      <c r="E439" s="203"/>
      <c r="F439" s="203"/>
      <c r="G439" s="203"/>
      <c r="H439" s="203"/>
      <c r="I439" s="153"/>
      <c r="J439" s="19">
        <f>'[1]9 мес.'!H434+'[1]4 квартал'!H434</f>
        <v>5</v>
      </c>
      <c r="K439" s="19"/>
      <c r="L439" s="17"/>
      <c r="M439" s="17"/>
      <c r="N439" s="17"/>
      <c r="O439" s="17"/>
      <c r="P439" s="17"/>
      <c r="Q439" s="17"/>
      <c r="R439" s="17"/>
      <c r="S439" s="17"/>
    </row>
    <row r="440" spans="1:19" ht="28.5" customHeight="1" x14ac:dyDescent="0.25">
      <c r="A440" s="19">
        <v>18005</v>
      </c>
      <c r="B440" s="158" t="s">
        <v>329</v>
      </c>
      <c r="C440" s="217"/>
      <c r="D440" s="224"/>
      <c r="E440" s="224"/>
      <c r="F440" s="224"/>
      <c r="G440" s="224"/>
      <c r="H440" s="224"/>
      <c r="I440" s="153"/>
      <c r="J440" s="19">
        <f>'[1]9 мес.'!H435+'[1]4 квартал'!H435</f>
        <v>9</v>
      </c>
      <c r="K440" s="19">
        <f>'[1]9 мес.'!I435+'[1]4 квартал'!I435</f>
        <v>1</v>
      </c>
      <c r="L440" s="17"/>
      <c r="M440" s="17"/>
      <c r="N440" s="17"/>
      <c r="O440" s="17"/>
      <c r="P440" s="17"/>
      <c r="Q440" s="17"/>
      <c r="R440" s="17"/>
      <c r="S440" s="17"/>
    </row>
    <row r="441" spans="1:19" x14ac:dyDescent="0.25">
      <c r="A441" s="19">
        <v>18006</v>
      </c>
      <c r="B441" s="158" t="s">
        <v>330</v>
      </c>
      <c r="C441" s="203"/>
      <c r="D441" s="203"/>
      <c r="E441" s="203"/>
      <c r="F441" s="203"/>
      <c r="G441" s="203"/>
      <c r="H441" s="203"/>
      <c r="I441" s="153"/>
      <c r="J441" s="19">
        <f>'[1]9 мес.'!H436+'[1]4 квартал'!H436</f>
        <v>2</v>
      </c>
      <c r="K441" s="19"/>
      <c r="L441" s="17"/>
      <c r="M441" s="17"/>
      <c r="N441" s="17"/>
      <c r="O441" s="17"/>
      <c r="P441" s="17"/>
      <c r="Q441" s="17"/>
      <c r="R441" s="17"/>
      <c r="S441" s="17"/>
    </row>
    <row r="442" spans="1:19" x14ac:dyDescent="0.25">
      <c r="A442" s="19">
        <v>18007</v>
      </c>
      <c r="B442" s="158" t="s">
        <v>331</v>
      </c>
      <c r="C442" s="217"/>
      <c r="D442" s="224"/>
      <c r="E442" s="224"/>
      <c r="F442" s="224"/>
      <c r="G442" s="224"/>
      <c r="H442" s="224"/>
      <c r="I442" s="153"/>
      <c r="J442" s="19">
        <f>'[1]9 мес.'!H437+'[1]4 квартал'!H437</f>
        <v>4</v>
      </c>
      <c r="K442" s="19">
        <f>'[1]9 мес.'!I437+'[1]4 квартал'!I437</f>
        <v>8</v>
      </c>
      <c r="L442" s="17"/>
      <c r="M442" s="17"/>
      <c r="N442" s="17"/>
      <c r="O442" s="17"/>
      <c r="P442" s="17"/>
      <c r="Q442" s="17"/>
      <c r="R442" s="17"/>
      <c r="S442" s="17"/>
    </row>
    <row r="443" spans="1:19" ht="16.5" customHeight="1" x14ac:dyDescent="0.25">
      <c r="A443" s="19"/>
      <c r="B443" s="189" t="s">
        <v>11</v>
      </c>
      <c r="C443" s="219"/>
      <c r="D443" s="224"/>
      <c r="E443" s="224"/>
      <c r="F443" s="224"/>
      <c r="G443" s="224"/>
      <c r="H443" s="224"/>
      <c r="I443" s="153"/>
      <c r="J443" s="19">
        <f>SUM(J436:J442)</f>
        <v>100</v>
      </c>
      <c r="K443" s="19">
        <f>SUM(K436:K442)</f>
        <v>24</v>
      </c>
      <c r="L443" s="17"/>
      <c r="M443" s="17"/>
      <c r="N443" s="17"/>
      <c r="O443" s="17"/>
      <c r="P443" s="17"/>
      <c r="Q443" s="17"/>
      <c r="R443" s="17"/>
      <c r="S443" s="17"/>
    </row>
    <row r="444" spans="1:19" ht="12.75" customHeight="1" x14ac:dyDescent="0.25">
      <c r="A444" s="21"/>
      <c r="B444" s="225"/>
      <c r="C444" s="225"/>
      <c r="D444" s="22"/>
      <c r="E444" s="22"/>
      <c r="F444" s="22"/>
      <c r="L444" s="17"/>
      <c r="M444" s="17"/>
      <c r="N444" s="17"/>
      <c r="O444" s="17"/>
      <c r="P444" s="17"/>
      <c r="Q444" s="17"/>
      <c r="R444" s="17"/>
      <c r="S444" s="17"/>
    </row>
    <row r="445" spans="1:19" x14ac:dyDescent="0.25">
      <c r="A445" s="194" t="s">
        <v>332</v>
      </c>
      <c r="B445" s="194"/>
      <c r="C445" s="194"/>
      <c r="D445" s="194"/>
      <c r="E445" s="194"/>
      <c r="F445" s="194"/>
      <c r="L445" s="17"/>
      <c r="M445" s="17"/>
      <c r="N445" s="17"/>
      <c r="O445" s="17"/>
      <c r="P445" s="17"/>
      <c r="Q445" s="17"/>
      <c r="R445" s="17"/>
      <c r="S445" s="17"/>
    </row>
    <row r="446" spans="1:19" ht="15" customHeight="1" x14ac:dyDescent="0.25">
      <c r="A446" s="3"/>
      <c r="B446" s="170">
        <f>J450+K450</f>
        <v>7</v>
      </c>
      <c r="C446" s="115"/>
      <c r="D446" s="47" t="s">
        <v>153</v>
      </c>
      <c r="E446" s="47"/>
      <c r="F446" s="3"/>
      <c r="L446" s="17"/>
      <c r="M446" s="17"/>
      <c r="N446" s="17"/>
      <c r="O446" s="17"/>
      <c r="P446" s="17"/>
      <c r="Q446" s="17"/>
      <c r="R446" s="17"/>
      <c r="S446" s="17"/>
    </row>
    <row r="447" spans="1:19" ht="13.5" customHeight="1" x14ac:dyDescent="0.2">
      <c r="A447" s="256"/>
      <c r="B447" s="256"/>
      <c r="C447" s="256"/>
      <c r="D447" s="256"/>
      <c r="E447" s="256"/>
      <c r="F447" s="256"/>
      <c r="G447" s="50"/>
      <c r="H447" s="50"/>
      <c r="I447" s="50"/>
      <c r="J447" s="221" t="s">
        <v>341</v>
      </c>
      <c r="K447" s="248"/>
      <c r="L447" s="17"/>
      <c r="M447" s="17"/>
      <c r="N447" s="17"/>
      <c r="O447" s="17"/>
      <c r="P447" s="17"/>
      <c r="Q447" s="17"/>
      <c r="R447" s="17"/>
      <c r="S447" s="17"/>
    </row>
    <row r="448" spans="1:19" ht="18.75" customHeight="1" x14ac:dyDescent="0.25">
      <c r="A448" s="26"/>
      <c r="B448" s="263" t="s">
        <v>323</v>
      </c>
      <c r="C448" s="264"/>
      <c r="D448" s="199"/>
      <c r="E448" s="199"/>
      <c r="F448" s="199"/>
      <c r="G448" s="199"/>
      <c r="H448" s="199"/>
      <c r="I448" s="153"/>
      <c r="J448" s="26" t="s">
        <v>62</v>
      </c>
      <c r="K448" s="26" t="s">
        <v>140</v>
      </c>
      <c r="L448" s="17"/>
      <c r="M448" s="17"/>
      <c r="N448" s="17"/>
      <c r="O448" s="17"/>
      <c r="P448" s="17"/>
      <c r="Q448" s="17"/>
      <c r="R448" s="17"/>
      <c r="S448" s="17"/>
    </row>
    <row r="449" spans="1:19" x14ac:dyDescent="0.25">
      <c r="A449" s="19">
        <v>19001</v>
      </c>
      <c r="B449" s="158" t="s">
        <v>334</v>
      </c>
      <c r="C449" s="217"/>
      <c r="D449" s="224"/>
      <c r="E449" s="224"/>
      <c r="F449" s="224"/>
      <c r="G449" s="224"/>
      <c r="H449" s="224"/>
      <c r="I449" s="153"/>
      <c r="J449" s="19">
        <f>'[1]9 мес.'!H444+'[1]4 квартал'!H444</f>
        <v>3</v>
      </c>
      <c r="K449" s="19">
        <f>'[1]9 мес.'!I444+'[1]4 квартал'!I444</f>
        <v>4</v>
      </c>
      <c r="L449" s="17"/>
      <c r="M449" s="17"/>
      <c r="N449" s="17"/>
      <c r="O449" s="17"/>
      <c r="P449" s="17"/>
      <c r="Q449" s="17"/>
      <c r="R449" s="17"/>
      <c r="S449" s="17"/>
    </row>
    <row r="450" spans="1:19" ht="14.25" customHeight="1" x14ac:dyDescent="0.25">
      <c r="A450" s="19"/>
      <c r="B450" s="189" t="s">
        <v>11</v>
      </c>
      <c r="C450" s="219"/>
      <c r="D450" s="224"/>
      <c r="E450" s="224"/>
      <c r="F450" s="224"/>
      <c r="G450" s="224"/>
      <c r="H450" s="224"/>
      <c r="I450" s="153"/>
      <c r="J450" s="19">
        <f>SUM(J449:J449)</f>
        <v>3</v>
      </c>
      <c r="K450" s="19">
        <f>SUM(K449:K449)</f>
        <v>4</v>
      </c>
      <c r="L450" s="17"/>
      <c r="M450" s="17"/>
      <c r="N450" s="17"/>
      <c r="O450" s="17"/>
      <c r="P450" s="17"/>
      <c r="Q450" s="17"/>
      <c r="R450" s="17"/>
      <c r="S450" s="17"/>
    </row>
    <row r="451" spans="1:19" x14ac:dyDescent="0.25">
      <c r="A451" s="21"/>
      <c r="B451" s="225"/>
      <c r="C451" s="225"/>
      <c r="D451" s="22"/>
      <c r="E451" s="22"/>
      <c r="F451" s="22"/>
      <c r="L451" s="17"/>
      <c r="M451" s="17"/>
      <c r="N451" s="17"/>
      <c r="O451" s="17"/>
      <c r="P451" s="17"/>
      <c r="Q451" s="17"/>
      <c r="R451" s="17"/>
      <c r="S451" s="17"/>
    </row>
    <row r="452" spans="1:19" x14ac:dyDescent="0.25">
      <c r="A452" s="242" t="s">
        <v>335</v>
      </c>
      <c r="B452" s="255"/>
      <c r="C452" s="255"/>
      <c r="D452" s="255"/>
      <c r="E452" s="255"/>
      <c r="F452" s="255"/>
      <c r="G452" s="255"/>
      <c r="H452" s="255"/>
      <c r="I452" s="255"/>
      <c r="J452" s="255"/>
      <c r="K452" s="255"/>
      <c r="L452" s="17"/>
      <c r="M452" s="17"/>
      <c r="N452" s="17"/>
      <c r="O452" s="17"/>
      <c r="P452" s="17"/>
      <c r="Q452" s="17"/>
      <c r="R452" s="17"/>
      <c r="S452" s="17"/>
    </row>
    <row r="453" spans="1:19" ht="13.5" customHeight="1" x14ac:dyDescent="0.25">
      <c r="A453" s="48"/>
      <c r="B453" s="265">
        <f>J457+K457</f>
        <v>1</v>
      </c>
      <c r="C453" s="266"/>
      <c r="D453" s="66" t="s">
        <v>186</v>
      </c>
      <c r="E453" s="66"/>
      <c r="F453" s="48"/>
      <c r="G453" s="67"/>
      <c r="H453" s="67"/>
      <c r="I453" s="67"/>
      <c r="J453" s="67"/>
      <c r="K453" s="67"/>
      <c r="L453" s="17"/>
      <c r="M453" s="17"/>
      <c r="N453" s="17"/>
      <c r="O453" s="17"/>
      <c r="P453" s="17"/>
      <c r="Q453" s="17"/>
      <c r="R453" s="17"/>
      <c r="S453" s="17"/>
    </row>
    <row r="454" spans="1:19" ht="15" customHeight="1" x14ac:dyDescent="0.25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9" t="s">
        <v>399</v>
      </c>
      <c r="L454" s="17"/>
      <c r="M454" s="17"/>
      <c r="N454" s="17"/>
      <c r="O454" s="17"/>
      <c r="P454" s="17"/>
      <c r="Q454" s="17"/>
      <c r="R454" s="17"/>
      <c r="S454" s="17"/>
    </row>
    <row r="455" spans="1:19" x14ac:dyDescent="0.25">
      <c r="A455" s="26" t="s">
        <v>5</v>
      </c>
      <c r="B455" s="263" t="s">
        <v>323</v>
      </c>
      <c r="C455" s="264"/>
      <c r="D455" s="249"/>
      <c r="E455" s="249"/>
      <c r="F455" s="249"/>
      <c r="G455" s="249"/>
      <c r="H455" s="249"/>
      <c r="I455" s="153"/>
      <c r="J455" s="37" t="s">
        <v>62</v>
      </c>
      <c r="K455" s="37" t="s">
        <v>337</v>
      </c>
      <c r="L455" s="17"/>
      <c r="M455" s="17"/>
      <c r="N455" s="17"/>
      <c r="O455" s="17"/>
      <c r="P455" s="17"/>
      <c r="Q455" s="17"/>
      <c r="R455" s="17"/>
      <c r="S455" s="17"/>
    </row>
    <row r="456" spans="1:19" x14ac:dyDescent="0.25">
      <c r="A456" s="19">
        <v>21001</v>
      </c>
      <c r="B456" s="165" t="s">
        <v>338</v>
      </c>
      <c r="C456" s="224"/>
      <c r="D456" s="224"/>
      <c r="E456" s="224"/>
      <c r="F456" s="224"/>
      <c r="G456" s="224"/>
      <c r="H456" s="224"/>
      <c r="I456" s="153"/>
      <c r="J456" s="70"/>
      <c r="K456" s="70">
        <f>'[1]9 мес.'!I454+'[1]4 квартал'!I454</f>
        <v>1</v>
      </c>
      <c r="L456" s="17"/>
      <c r="M456" s="17"/>
      <c r="N456" s="17"/>
      <c r="O456" s="17"/>
      <c r="P456" s="17"/>
      <c r="Q456" s="17"/>
      <c r="R456" s="17"/>
      <c r="S456" s="17"/>
    </row>
    <row r="457" spans="1:19" ht="14.25" customHeight="1" x14ac:dyDescent="0.25">
      <c r="A457" s="70"/>
      <c r="B457" s="267" t="s">
        <v>11</v>
      </c>
      <c r="C457" s="268"/>
      <c r="D457" s="224"/>
      <c r="E457" s="224"/>
      <c r="F457" s="224"/>
      <c r="G457" s="224"/>
      <c r="H457" s="224"/>
      <c r="I457" s="153"/>
      <c r="J457" s="70">
        <f>SUM(J456:J456)</f>
        <v>0</v>
      </c>
      <c r="K457" s="70">
        <f>SUM(K456:K456)</f>
        <v>1</v>
      </c>
      <c r="L457" s="17"/>
      <c r="M457" s="17"/>
      <c r="N457" s="17"/>
      <c r="O457" s="17"/>
      <c r="P457" s="17"/>
      <c r="Q457" s="17"/>
      <c r="R457" s="17"/>
      <c r="S457" s="17"/>
    </row>
    <row r="458" spans="1:19" ht="10.5" customHeight="1" x14ac:dyDescent="0.25">
      <c r="A458" s="71"/>
      <c r="B458" s="72"/>
      <c r="C458" s="73"/>
      <c r="D458" s="62"/>
      <c r="E458" s="62"/>
      <c r="F458" s="62"/>
      <c r="G458" s="62"/>
      <c r="H458" s="62"/>
      <c r="I458" s="62"/>
      <c r="J458" s="71"/>
      <c r="K458" s="71"/>
      <c r="L458" s="17"/>
      <c r="M458" s="17"/>
      <c r="N458" s="17"/>
      <c r="O458" s="17"/>
      <c r="P458" s="17"/>
      <c r="Q458" s="17"/>
      <c r="R458" s="17"/>
      <c r="S458" s="17"/>
    </row>
    <row r="459" spans="1:19" x14ac:dyDescent="0.25">
      <c r="A459" s="63" t="s">
        <v>339</v>
      </c>
      <c r="B459" s="63"/>
      <c r="C459" s="63"/>
      <c r="D459" s="63"/>
      <c r="E459" s="88"/>
      <c r="F459" s="63"/>
      <c r="G459" s="63"/>
      <c r="H459" s="63"/>
      <c r="I459" s="88"/>
      <c r="J459" s="63"/>
      <c r="K459" s="63"/>
      <c r="L459" s="17"/>
      <c r="M459" s="17"/>
      <c r="N459" s="17"/>
      <c r="O459" s="17"/>
      <c r="P459" s="17"/>
      <c r="Q459" s="17"/>
      <c r="R459" s="17"/>
      <c r="S459" s="17"/>
    </row>
    <row r="460" spans="1:19" ht="14.25" customHeight="1" x14ac:dyDescent="0.25">
      <c r="A460" s="23"/>
      <c r="B460" s="170">
        <f>J470+K470</f>
        <v>330</v>
      </c>
      <c r="C460" s="115"/>
      <c r="D460" s="47" t="s">
        <v>153</v>
      </c>
      <c r="E460" s="47"/>
      <c r="F460" s="3"/>
      <c r="G460" s="48"/>
      <c r="H460" s="48"/>
      <c r="I460" s="48"/>
      <c r="J460" s="48"/>
      <c r="K460" s="48"/>
      <c r="L460" s="17"/>
      <c r="M460" s="17"/>
      <c r="N460" s="17"/>
      <c r="O460" s="17"/>
      <c r="P460" s="17"/>
      <c r="Q460" s="17"/>
      <c r="R460" s="17"/>
      <c r="S460" s="17"/>
    </row>
    <row r="461" spans="1:19" ht="12.75" customHeight="1" x14ac:dyDescent="0.2">
      <c r="A461" s="74" t="s">
        <v>340</v>
      </c>
      <c r="B461" s="49"/>
      <c r="C461" s="197"/>
      <c r="D461" s="238"/>
      <c r="E461" s="238"/>
      <c r="F461" s="238"/>
      <c r="G461" s="50"/>
      <c r="H461" s="50"/>
      <c r="I461" s="50"/>
      <c r="J461" s="221" t="s">
        <v>400</v>
      </c>
      <c r="K461" s="248"/>
      <c r="L461" s="17"/>
      <c r="M461" s="17"/>
      <c r="N461" s="17"/>
      <c r="O461" s="17"/>
      <c r="P461" s="17"/>
      <c r="Q461" s="17"/>
      <c r="R461" s="17"/>
      <c r="S461" s="17"/>
    </row>
    <row r="462" spans="1:19" ht="15.75" customHeight="1" x14ac:dyDescent="0.25">
      <c r="A462" s="26"/>
      <c r="B462" s="132" t="s">
        <v>139</v>
      </c>
      <c r="C462" s="222"/>
      <c r="D462" s="199"/>
      <c r="E462" s="199"/>
      <c r="F462" s="199"/>
      <c r="G462" s="199"/>
      <c r="H462" s="199"/>
      <c r="I462" s="153"/>
      <c r="J462" s="26" t="s">
        <v>62</v>
      </c>
      <c r="K462" s="26" t="s">
        <v>140</v>
      </c>
      <c r="L462" s="17"/>
      <c r="M462" s="17"/>
      <c r="N462" s="17"/>
      <c r="O462" s="17"/>
      <c r="P462" s="17"/>
      <c r="Q462" s="17"/>
      <c r="R462" s="17"/>
      <c r="S462" s="17"/>
    </row>
    <row r="463" spans="1:19" ht="28.5" customHeight="1" x14ac:dyDescent="0.25">
      <c r="A463" s="19">
        <v>22001</v>
      </c>
      <c r="B463" s="158" t="s">
        <v>342</v>
      </c>
      <c r="C463" s="217"/>
      <c r="D463" s="224"/>
      <c r="E463" s="224"/>
      <c r="F463" s="224"/>
      <c r="G463" s="224"/>
      <c r="H463" s="224"/>
      <c r="I463" s="153"/>
      <c r="J463" s="19">
        <f>'[1]9 мес.'!H461+'[1]4 квартал'!H461</f>
        <v>2</v>
      </c>
      <c r="K463" s="19">
        <f>'[1]9 мес.'!I461+'[1]4 квартал'!I461</f>
        <v>32</v>
      </c>
      <c r="L463" s="17"/>
      <c r="M463" s="17"/>
      <c r="N463" s="17"/>
      <c r="O463" s="17"/>
      <c r="P463" s="17"/>
      <c r="Q463" s="17"/>
      <c r="R463" s="17"/>
      <c r="S463" s="17"/>
    </row>
    <row r="464" spans="1:19" x14ac:dyDescent="0.25">
      <c r="A464" s="19">
        <v>22002</v>
      </c>
      <c r="B464" s="158" t="s">
        <v>343</v>
      </c>
      <c r="C464" s="217"/>
      <c r="D464" s="224"/>
      <c r="E464" s="224"/>
      <c r="F464" s="224"/>
      <c r="G464" s="224"/>
      <c r="H464" s="224"/>
      <c r="I464" s="153"/>
      <c r="J464" s="19">
        <f>'[1]9 мес.'!H462+'[1]4 квартал'!H462</f>
        <v>2</v>
      </c>
      <c r="K464" s="19">
        <f>'[1]9 мес.'!I462+'[1]4 квартал'!I462</f>
        <v>10</v>
      </c>
      <c r="L464" s="17"/>
      <c r="M464" s="17"/>
      <c r="N464" s="17"/>
      <c r="O464" s="17"/>
      <c r="P464" s="17"/>
      <c r="Q464" s="17"/>
      <c r="R464" s="17"/>
      <c r="S464" s="17"/>
    </row>
    <row r="465" spans="1:19" ht="29.25" customHeight="1" x14ac:dyDescent="0.25">
      <c r="A465" s="19">
        <v>22003</v>
      </c>
      <c r="B465" s="158" t="s">
        <v>344</v>
      </c>
      <c r="C465" s="217"/>
      <c r="D465" s="224"/>
      <c r="E465" s="224"/>
      <c r="F465" s="224"/>
      <c r="G465" s="224"/>
      <c r="H465" s="224"/>
      <c r="I465" s="153"/>
      <c r="J465" s="19">
        <f>'[1]9 мес.'!H463+'[1]4 квартал'!H463</f>
        <v>14</v>
      </c>
      <c r="K465" s="19">
        <f>'[1]9 мес.'!I463+'[1]4 квартал'!I463</f>
        <v>76</v>
      </c>
      <c r="L465" s="17"/>
      <c r="M465" s="17"/>
      <c r="N465" s="17"/>
      <c r="O465" s="17"/>
      <c r="P465" s="17"/>
      <c r="Q465" s="17"/>
      <c r="R465" s="17"/>
      <c r="S465" s="17"/>
    </row>
    <row r="466" spans="1:19" ht="46.5" customHeight="1" x14ac:dyDescent="0.25">
      <c r="A466" s="19">
        <v>22004</v>
      </c>
      <c r="B466" s="158" t="s">
        <v>345</v>
      </c>
      <c r="C466" s="217"/>
      <c r="D466" s="224"/>
      <c r="E466" s="224"/>
      <c r="F466" s="224"/>
      <c r="G466" s="224"/>
      <c r="H466" s="224"/>
      <c r="I466" s="153"/>
      <c r="J466" s="19">
        <f>'[1]9 мес.'!H464+'[1]4 квартал'!H464</f>
        <v>8</v>
      </c>
      <c r="K466" s="19">
        <f>'[1]9 мес.'!I464+'[1]4 квартал'!I464</f>
        <v>35</v>
      </c>
      <c r="L466" s="17"/>
      <c r="M466" s="17"/>
      <c r="N466" s="17"/>
      <c r="O466" s="17"/>
      <c r="P466" s="17"/>
      <c r="Q466" s="17"/>
      <c r="R466" s="17"/>
      <c r="S466" s="17"/>
    </row>
    <row r="467" spans="1:19" ht="30.75" customHeight="1" x14ac:dyDescent="0.25">
      <c r="A467" s="19">
        <v>22005</v>
      </c>
      <c r="B467" s="158" t="s">
        <v>346</v>
      </c>
      <c r="C467" s="217"/>
      <c r="D467" s="224"/>
      <c r="E467" s="224"/>
      <c r="F467" s="224"/>
      <c r="G467" s="224"/>
      <c r="H467" s="224"/>
      <c r="I467" s="153"/>
      <c r="J467" s="19">
        <f>'[1]9 мес.'!H465+'[1]4 квартал'!H465</f>
        <v>12</v>
      </c>
      <c r="K467" s="19">
        <f>'[1]9 мес.'!I465+'[1]4 квартал'!I465</f>
        <v>77</v>
      </c>
      <c r="L467" s="17"/>
      <c r="M467" s="17"/>
      <c r="N467" s="17"/>
      <c r="O467" s="17"/>
      <c r="P467" s="17"/>
      <c r="Q467" s="17"/>
      <c r="R467" s="17"/>
      <c r="S467" s="17"/>
    </row>
    <row r="468" spans="1:19" ht="30" customHeight="1" x14ac:dyDescent="0.25">
      <c r="A468" s="19">
        <v>22006</v>
      </c>
      <c r="B468" s="158" t="s">
        <v>347</v>
      </c>
      <c r="C468" s="217"/>
      <c r="D468" s="224"/>
      <c r="E468" s="224"/>
      <c r="F468" s="224"/>
      <c r="G468" s="224"/>
      <c r="H468" s="224"/>
      <c r="I468" s="153"/>
      <c r="J468" s="19">
        <f>'[1]9 мес.'!H466+'[1]4 квартал'!H466</f>
        <v>4</v>
      </c>
      <c r="K468" s="19">
        <f>'[1]9 мес.'!I466+'[1]4 квартал'!I466</f>
        <v>14</v>
      </c>
      <c r="L468" s="17"/>
      <c r="M468" s="17"/>
      <c r="N468" s="17"/>
      <c r="O468" s="17"/>
      <c r="P468" s="17"/>
      <c r="Q468" s="17"/>
      <c r="R468" s="17"/>
      <c r="S468" s="17"/>
    </row>
    <row r="469" spans="1:19" x14ac:dyDescent="0.25">
      <c r="A469" s="19">
        <v>22008</v>
      </c>
      <c r="B469" s="158" t="s">
        <v>348</v>
      </c>
      <c r="C469" s="217"/>
      <c r="D469" s="224"/>
      <c r="E469" s="224"/>
      <c r="F469" s="224"/>
      <c r="G469" s="224"/>
      <c r="H469" s="224"/>
      <c r="I469" s="153"/>
      <c r="J469" s="19">
        <f>'[1]9 мес.'!H468+'[1]4 квартал'!H468</f>
        <v>1</v>
      </c>
      <c r="K469" s="19">
        <f>'[1]9 мес.'!I468+'[1]4 квартал'!I468</f>
        <v>43</v>
      </c>
      <c r="L469" s="17"/>
      <c r="M469" s="17"/>
      <c r="N469" s="17"/>
      <c r="O469" s="17"/>
      <c r="P469" s="17"/>
      <c r="Q469" s="17"/>
      <c r="R469" s="17"/>
      <c r="S469" s="17"/>
    </row>
    <row r="470" spans="1:19" x14ac:dyDescent="0.25">
      <c r="A470" s="19"/>
      <c r="B470" s="189" t="s">
        <v>11</v>
      </c>
      <c r="C470" s="219"/>
      <c r="D470" s="224"/>
      <c r="E470" s="224"/>
      <c r="F470" s="224"/>
      <c r="G470" s="224"/>
      <c r="H470" s="224"/>
      <c r="I470" s="153"/>
      <c r="J470" s="19">
        <f>SUM(J463:J469)</f>
        <v>43</v>
      </c>
      <c r="K470" s="19">
        <f>SUM(K463:K469)</f>
        <v>287</v>
      </c>
      <c r="L470" s="17"/>
      <c r="M470" s="17"/>
      <c r="N470" s="17"/>
      <c r="O470" s="17"/>
      <c r="P470" s="17"/>
      <c r="Q470" s="17"/>
      <c r="R470" s="17"/>
      <c r="S470" s="17"/>
    </row>
    <row r="471" spans="1:19" x14ac:dyDescent="0.25">
      <c r="A471" s="59"/>
      <c r="B471" s="75"/>
      <c r="C471" s="76"/>
      <c r="D471" s="54"/>
      <c r="E471" s="54"/>
      <c r="F471" s="54"/>
      <c r="L471" s="17"/>
      <c r="M471" s="17"/>
      <c r="N471" s="17"/>
      <c r="O471" s="17"/>
      <c r="P471" s="17"/>
      <c r="Q471" s="17"/>
      <c r="R471" s="17"/>
      <c r="S471" s="17"/>
    </row>
    <row r="472" spans="1:19" x14ac:dyDescent="0.25">
      <c r="A472" s="17"/>
      <c r="B472" s="17"/>
      <c r="C472" s="17"/>
      <c r="D472" s="54"/>
      <c r="E472" s="54"/>
      <c r="F472" s="54"/>
      <c r="L472" s="17"/>
      <c r="M472" s="17"/>
      <c r="N472" s="17"/>
      <c r="O472" s="17"/>
      <c r="P472" s="17"/>
      <c r="Q472" s="17"/>
      <c r="R472" s="17"/>
      <c r="S472" s="17"/>
    </row>
    <row r="473" spans="1:19" x14ac:dyDescent="0.25">
      <c r="A473" s="17"/>
      <c r="B473" s="17"/>
      <c r="C473" s="17"/>
      <c r="D473" s="22"/>
      <c r="E473" s="22"/>
      <c r="F473" s="22"/>
      <c r="L473" s="17"/>
      <c r="M473" s="17"/>
      <c r="N473" s="17"/>
      <c r="O473" s="17"/>
      <c r="P473" s="17"/>
      <c r="Q473" s="17"/>
      <c r="R473" s="17"/>
      <c r="S473" s="17"/>
    </row>
    <row r="475" spans="1:19" x14ac:dyDescent="0.25">
      <c r="A475" s="269" t="s">
        <v>349</v>
      </c>
      <c r="B475" s="269"/>
      <c r="C475" s="269"/>
    </row>
    <row r="477" spans="1:19" x14ac:dyDescent="0.25">
      <c r="A477" s="17"/>
      <c r="B477" s="17"/>
      <c r="C477" s="17"/>
    </row>
    <row r="484" spans="1:19" x14ac:dyDescent="0.2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</row>
  </sheetData>
  <sheetProtection password="CF7A" sheet="1" objects="1" scenarios="1"/>
  <mergeCells count="511">
    <mergeCell ref="B359:I359"/>
    <mergeCell ref="B360:I360"/>
    <mergeCell ref="B361:I361"/>
    <mergeCell ref="B362:I362"/>
    <mergeCell ref="B363:I363"/>
    <mergeCell ref="B364:I364"/>
    <mergeCell ref="B216:I216"/>
    <mergeCell ref="B248:I248"/>
    <mergeCell ref="B305:I305"/>
    <mergeCell ref="B355:C355"/>
    <mergeCell ref="B357:C357"/>
    <mergeCell ref="A358:F358"/>
    <mergeCell ref="B313:I313"/>
    <mergeCell ref="B314:I314"/>
    <mergeCell ref="B315:I315"/>
    <mergeCell ref="B316:I316"/>
    <mergeCell ref="B317:I317"/>
    <mergeCell ref="B318:I318"/>
    <mergeCell ref="B319:I319"/>
    <mergeCell ref="B298:I298"/>
    <mergeCell ref="B278:I278"/>
    <mergeCell ref="B279:I279"/>
    <mergeCell ref="B280:I280"/>
    <mergeCell ref="B290:I290"/>
    <mergeCell ref="B119:H119"/>
    <mergeCell ref="B120:H120"/>
    <mergeCell ref="B121:H121"/>
    <mergeCell ref="B122:H122"/>
    <mergeCell ref="B123:H123"/>
    <mergeCell ref="B124:H124"/>
    <mergeCell ref="B125:H125"/>
    <mergeCell ref="B352:I352"/>
    <mergeCell ref="B353:I353"/>
    <mergeCell ref="B320:I320"/>
    <mergeCell ref="B306:C306"/>
    <mergeCell ref="A307:K307"/>
    <mergeCell ref="B308:C308"/>
    <mergeCell ref="A309:F309"/>
    <mergeCell ref="J309:K309"/>
    <mergeCell ref="B299:I299"/>
    <mergeCell ref="B300:I300"/>
    <mergeCell ref="B301:I301"/>
    <mergeCell ref="B302:I302"/>
    <mergeCell ref="B303:I303"/>
    <mergeCell ref="B304:I304"/>
    <mergeCell ref="B310:I310"/>
    <mergeCell ref="B311:I311"/>
    <mergeCell ref="B312:I312"/>
    <mergeCell ref="C12:E12"/>
    <mergeCell ref="C13:E13"/>
    <mergeCell ref="G156:J156"/>
    <mergeCell ref="C156:F156"/>
    <mergeCell ref="D65:I65"/>
    <mergeCell ref="G66:I66"/>
    <mergeCell ref="G67:I67"/>
    <mergeCell ref="G68:I68"/>
    <mergeCell ref="G69:I69"/>
    <mergeCell ref="G70:I70"/>
    <mergeCell ref="G71:I71"/>
    <mergeCell ref="G72:I72"/>
    <mergeCell ref="G73:I73"/>
    <mergeCell ref="G74:I74"/>
    <mergeCell ref="G75:I75"/>
    <mergeCell ref="G76:I76"/>
    <mergeCell ref="G77:I77"/>
    <mergeCell ref="G78:I78"/>
    <mergeCell ref="A109:K109"/>
    <mergeCell ref="B55:J55"/>
    <mergeCell ref="B56:J56"/>
    <mergeCell ref="B136:H136"/>
    <mergeCell ref="B135:H135"/>
    <mergeCell ref="B134:H134"/>
    <mergeCell ref="C14:E14"/>
    <mergeCell ref="C15:E15"/>
    <mergeCell ref="B42:J42"/>
    <mergeCell ref="B43:J43"/>
    <mergeCell ref="B44:J44"/>
    <mergeCell ref="B46:J46"/>
    <mergeCell ref="B49:J49"/>
    <mergeCell ref="B48:J48"/>
    <mergeCell ref="B47:J47"/>
    <mergeCell ref="B19:G19"/>
    <mergeCell ref="H19:J19"/>
    <mergeCell ref="J18:K18"/>
    <mergeCell ref="A17:K17"/>
    <mergeCell ref="B33:G33"/>
    <mergeCell ref="H33:J33"/>
    <mergeCell ref="H32:J32"/>
    <mergeCell ref="B31:G31"/>
    <mergeCell ref="H27:J27"/>
    <mergeCell ref="B32:G32"/>
    <mergeCell ref="B30:G30"/>
    <mergeCell ref="B29:G29"/>
    <mergeCell ref="A37:K37"/>
    <mergeCell ref="B20:G20"/>
    <mergeCell ref="B21:G21"/>
    <mergeCell ref="B57:J57"/>
    <mergeCell ref="B58:J58"/>
    <mergeCell ref="B59:J59"/>
    <mergeCell ref="A61:K61"/>
    <mergeCell ref="B45:J45"/>
    <mergeCell ref="J38:K38"/>
    <mergeCell ref="B51:J51"/>
    <mergeCell ref="B50:J50"/>
    <mergeCell ref="B52:J52"/>
    <mergeCell ref="B53:J53"/>
    <mergeCell ref="B54:J54"/>
    <mergeCell ref="B39:J39"/>
    <mergeCell ref="B40:J40"/>
    <mergeCell ref="B41:J41"/>
    <mergeCell ref="B22:G22"/>
    <mergeCell ref="B23:G23"/>
    <mergeCell ref="B26:G26"/>
    <mergeCell ref="B27:G27"/>
    <mergeCell ref="B28:G28"/>
    <mergeCell ref="B35:G35"/>
    <mergeCell ref="H35:J35"/>
    <mergeCell ref="H21:J21"/>
    <mergeCell ref="H22:J22"/>
    <mergeCell ref="H23:J23"/>
    <mergeCell ref="H24:J24"/>
    <mergeCell ref="H25:J25"/>
    <mergeCell ref="H34:J34"/>
    <mergeCell ref="B34:G34"/>
    <mergeCell ref="B435:I435"/>
    <mergeCell ref="B436:I436"/>
    <mergeCell ref="B437:I437"/>
    <mergeCell ref="B438:I438"/>
    <mergeCell ref="B439:I439"/>
    <mergeCell ref="B440:I440"/>
    <mergeCell ref="B444:C444"/>
    <mergeCell ref="A445:F445"/>
    <mergeCell ref="B446:C446"/>
    <mergeCell ref="B441:I441"/>
    <mergeCell ref="B442:I442"/>
    <mergeCell ref="B443:I443"/>
    <mergeCell ref="A475:C475"/>
    <mergeCell ref="B463:I463"/>
    <mergeCell ref="B464:I464"/>
    <mergeCell ref="B465:I465"/>
    <mergeCell ref="B466:I466"/>
    <mergeCell ref="B467:I467"/>
    <mergeCell ref="B468:I468"/>
    <mergeCell ref="B469:I469"/>
    <mergeCell ref="B470:I470"/>
    <mergeCell ref="J461:K461"/>
    <mergeCell ref="A452:K452"/>
    <mergeCell ref="B453:C453"/>
    <mergeCell ref="B455:I455"/>
    <mergeCell ref="B456:I456"/>
    <mergeCell ref="B457:I457"/>
    <mergeCell ref="B462:I462"/>
    <mergeCell ref="A447:F447"/>
    <mergeCell ref="J447:K447"/>
    <mergeCell ref="B451:C451"/>
    <mergeCell ref="B448:I448"/>
    <mergeCell ref="B449:I449"/>
    <mergeCell ref="B450:I450"/>
    <mergeCell ref="B460:C460"/>
    <mergeCell ref="C461:F461"/>
    <mergeCell ref="J434:K434"/>
    <mergeCell ref="B424:C424"/>
    <mergeCell ref="A425:F425"/>
    <mergeCell ref="J425:K425"/>
    <mergeCell ref="B429:I429"/>
    <mergeCell ref="B422:C422"/>
    <mergeCell ref="A423:K423"/>
    <mergeCell ref="B418:I418"/>
    <mergeCell ref="B419:I419"/>
    <mergeCell ref="B420:I420"/>
    <mergeCell ref="B421:I421"/>
    <mergeCell ref="B426:I426"/>
    <mergeCell ref="B427:I427"/>
    <mergeCell ref="B428:I428"/>
    <mergeCell ref="B430:I430"/>
    <mergeCell ref="B431:C431"/>
    <mergeCell ref="B433:C433"/>
    <mergeCell ref="A434:F434"/>
    <mergeCell ref="B415:I415"/>
    <mergeCell ref="B416:I416"/>
    <mergeCell ref="B417:I417"/>
    <mergeCell ref="B404:C404"/>
    <mergeCell ref="A405:F405"/>
    <mergeCell ref="B406:C406"/>
    <mergeCell ref="A399:F399"/>
    <mergeCell ref="J399:K399"/>
    <mergeCell ref="B400:I400"/>
    <mergeCell ref="B401:I401"/>
    <mergeCell ref="B402:I402"/>
    <mergeCell ref="B403:I403"/>
    <mergeCell ref="A407:F407"/>
    <mergeCell ref="J407:K407"/>
    <mergeCell ref="B408:I408"/>
    <mergeCell ref="B409:I409"/>
    <mergeCell ref="B410:I410"/>
    <mergeCell ref="B411:I411"/>
    <mergeCell ref="B412:I412"/>
    <mergeCell ref="B413:I413"/>
    <mergeCell ref="B414:I414"/>
    <mergeCell ref="B396:C396"/>
    <mergeCell ref="A397:F397"/>
    <mergeCell ref="B398:C398"/>
    <mergeCell ref="B388:C388"/>
    <mergeCell ref="A389:F389"/>
    <mergeCell ref="J389:K389"/>
    <mergeCell ref="B390:I390"/>
    <mergeCell ref="B391:I391"/>
    <mergeCell ref="B392:I392"/>
    <mergeCell ref="B393:I393"/>
    <mergeCell ref="B394:I394"/>
    <mergeCell ref="B395:I395"/>
    <mergeCell ref="B368:I368"/>
    <mergeCell ref="B369:I369"/>
    <mergeCell ref="B370:I370"/>
    <mergeCell ref="B386:C386"/>
    <mergeCell ref="A387:F387"/>
    <mergeCell ref="B377:I377"/>
    <mergeCell ref="B378:I378"/>
    <mergeCell ref="B379:I379"/>
    <mergeCell ref="B380:I380"/>
    <mergeCell ref="B381:I381"/>
    <mergeCell ref="B382:I382"/>
    <mergeCell ref="B383:I383"/>
    <mergeCell ref="B384:I384"/>
    <mergeCell ref="B385:I385"/>
    <mergeCell ref="B375:I375"/>
    <mergeCell ref="B376:I376"/>
    <mergeCell ref="A372:K372"/>
    <mergeCell ref="B373:C373"/>
    <mergeCell ref="A374:F374"/>
    <mergeCell ref="J374:K374"/>
    <mergeCell ref="B371:C371"/>
    <mergeCell ref="J358:K358"/>
    <mergeCell ref="B342:I342"/>
    <mergeCell ref="B343:I343"/>
    <mergeCell ref="B344:I344"/>
    <mergeCell ref="B345:I345"/>
    <mergeCell ref="B346:I346"/>
    <mergeCell ref="B347:I347"/>
    <mergeCell ref="B348:I348"/>
    <mergeCell ref="B349:I349"/>
    <mergeCell ref="B350:I350"/>
    <mergeCell ref="B351:I351"/>
    <mergeCell ref="B354:I354"/>
    <mergeCell ref="B366:I366"/>
    <mergeCell ref="B367:I367"/>
    <mergeCell ref="B341:I341"/>
    <mergeCell ref="B327:C327"/>
    <mergeCell ref="A328:F328"/>
    <mergeCell ref="J328:K328"/>
    <mergeCell ref="A326:K326"/>
    <mergeCell ref="B321:I321"/>
    <mergeCell ref="B322:I322"/>
    <mergeCell ref="B323:I323"/>
    <mergeCell ref="B324:I324"/>
    <mergeCell ref="B329:I329"/>
    <mergeCell ref="B330:I330"/>
    <mergeCell ref="B337:C337"/>
    <mergeCell ref="B339:C339"/>
    <mergeCell ref="A340:F340"/>
    <mergeCell ref="J340:K340"/>
    <mergeCell ref="B331:I331"/>
    <mergeCell ref="B332:I332"/>
    <mergeCell ref="B333:I333"/>
    <mergeCell ref="B334:I334"/>
    <mergeCell ref="B335:I335"/>
    <mergeCell ref="B336:I336"/>
    <mergeCell ref="B365:I365"/>
    <mergeCell ref="B291:I291"/>
    <mergeCell ref="B292:I292"/>
    <mergeCell ref="B293:I293"/>
    <mergeCell ref="B294:I294"/>
    <mergeCell ref="B295:I295"/>
    <mergeCell ref="B296:I296"/>
    <mergeCell ref="B297:I297"/>
    <mergeCell ref="B277:I277"/>
    <mergeCell ref="B281:I281"/>
    <mergeCell ref="B282:I282"/>
    <mergeCell ref="B283:I283"/>
    <mergeCell ref="B284:I284"/>
    <mergeCell ref="B285:I285"/>
    <mergeCell ref="B286:I286"/>
    <mergeCell ref="B287:I287"/>
    <mergeCell ref="B288:I288"/>
    <mergeCell ref="B289:I289"/>
    <mergeCell ref="B265:C265"/>
    <mergeCell ref="B257:I257"/>
    <mergeCell ref="B258:I258"/>
    <mergeCell ref="B259:I259"/>
    <mergeCell ref="B260:I260"/>
    <mergeCell ref="B261:I261"/>
    <mergeCell ref="B262:I262"/>
    <mergeCell ref="B263:I263"/>
    <mergeCell ref="B264:I264"/>
    <mergeCell ref="B273:C273"/>
    <mergeCell ref="A274:K274"/>
    <mergeCell ref="B275:C275"/>
    <mergeCell ref="A276:F276"/>
    <mergeCell ref="J276:K276"/>
    <mergeCell ref="A266:F266"/>
    <mergeCell ref="B267:C267"/>
    <mergeCell ref="B269:I269"/>
    <mergeCell ref="B270:I270"/>
    <mergeCell ref="B271:I271"/>
    <mergeCell ref="B272:I272"/>
    <mergeCell ref="B255:I255"/>
    <mergeCell ref="B256:I256"/>
    <mergeCell ref="A243:K243"/>
    <mergeCell ref="B244:C244"/>
    <mergeCell ref="B245:C245"/>
    <mergeCell ref="J245:K245"/>
    <mergeCell ref="B242:C242"/>
    <mergeCell ref="B236:I236"/>
    <mergeCell ref="B237:I237"/>
    <mergeCell ref="B238:I238"/>
    <mergeCell ref="B239:I239"/>
    <mergeCell ref="B240:I240"/>
    <mergeCell ref="B241:I241"/>
    <mergeCell ref="B246:I246"/>
    <mergeCell ref="G252:K252"/>
    <mergeCell ref="B249:C249"/>
    <mergeCell ref="A250:K250"/>
    <mergeCell ref="B251:C251"/>
    <mergeCell ref="D251:F251"/>
    <mergeCell ref="B247:I247"/>
    <mergeCell ref="B253:I253"/>
    <mergeCell ref="B254:I254"/>
    <mergeCell ref="B234:I234"/>
    <mergeCell ref="B235:I235"/>
    <mergeCell ref="B220:C220"/>
    <mergeCell ref="J220:K220"/>
    <mergeCell ref="A218:K218"/>
    <mergeCell ref="B219:C219"/>
    <mergeCell ref="B214:I214"/>
    <mergeCell ref="B213:I213"/>
    <mergeCell ref="B215:I215"/>
    <mergeCell ref="B221:I221"/>
    <mergeCell ref="B222:I222"/>
    <mergeCell ref="B223:I223"/>
    <mergeCell ref="B224:I224"/>
    <mergeCell ref="B225:I225"/>
    <mergeCell ref="A231:K231"/>
    <mergeCell ref="B232:C232"/>
    <mergeCell ref="B233:C233"/>
    <mergeCell ref="J233:K233"/>
    <mergeCell ref="B230:C230"/>
    <mergeCell ref="B226:I226"/>
    <mergeCell ref="B227:I227"/>
    <mergeCell ref="B228:I228"/>
    <mergeCell ref="B229:I229"/>
    <mergeCell ref="B210:I210"/>
    <mergeCell ref="B211:I211"/>
    <mergeCell ref="B212:I212"/>
    <mergeCell ref="A199:K199"/>
    <mergeCell ref="B200:C200"/>
    <mergeCell ref="B189:I189"/>
    <mergeCell ref="B190:I190"/>
    <mergeCell ref="B191:I191"/>
    <mergeCell ref="B192:I192"/>
    <mergeCell ref="B193:I193"/>
    <mergeCell ref="B194:I194"/>
    <mergeCell ref="B195:I195"/>
    <mergeCell ref="B196:I196"/>
    <mergeCell ref="B197:I197"/>
    <mergeCell ref="J201:K201"/>
    <mergeCell ref="B202:I202"/>
    <mergeCell ref="B203:I203"/>
    <mergeCell ref="B204:I204"/>
    <mergeCell ref="B205:I205"/>
    <mergeCell ref="B206:I206"/>
    <mergeCell ref="B207:I207"/>
    <mergeCell ref="B208:I208"/>
    <mergeCell ref="B209:I209"/>
    <mergeCell ref="A181:J181"/>
    <mergeCell ref="A182:K182"/>
    <mergeCell ref="B183:C183"/>
    <mergeCell ref="J184:K184"/>
    <mergeCell ref="B185:I185"/>
    <mergeCell ref="B186:I186"/>
    <mergeCell ref="B187:I187"/>
    <mergeCell ref="B188:I188"/>
    <mergeCell ref="A151:K151"/>
    <mergeCell ref="B152:C152"/>
    <mergeCell ref="D152:F152"/>
    <mergeCell ref="A153:K153"/>
    <mergeCell ref="J154:K154"/>
    <mergeCell ref="A155:A157"/>
    <mergeCell ref="B155:B157"/>
    <mergeCell ref="C155:F155"/>
    <mergeCell ref="G155:J155"/>
    <mergeCell ref="K155:K157"/>
    <mergeCell ref="B149:H149"/>
    <mergeCell ref="B148:H148"/>
    <mergeCell ref="B147:H147"/>
    <mergeCell ref="B145:H145"/>
    <mergeCell ref="B146:H146"/>
    <mergeCell ref="B144:H144"/>
    <mergeCell ref="B143:H143"/>
    <mergeCell ref="B142:H142"/>
    <mergeCell ref="B141:H141"/>
    <mergeCell ref="B140:H140"/>
    <mergeCell ref="B139:H139"/>
    <mergeCell ref="B138:H138"/>
    <mergeCell ref="B137:H137"/>
    <mergeCell ref="A107:K107"/>
    <mergeCell ref="B108:C108"/>
    <mergeCell ref="D110:F110"/>
    <mergeCell ref="J110:K110"/>
    <mergeCell ref="B111:H111"/>
    <mergeCell ref="B112:H112"/>
    <mergeCell ref="B113:H113"/>
    <mergeCell ref="B114:H114"/>
    <mergeCell ref="B133:H133"/>
    <mergeCell ref="B132:H132"/>
    <mergeCell ref="B131:H131"/>
    <mergeCell ref="B130:H130"/>
    <mergeCell ref="B129:H129"/>
    <mergeCell ref="B128:H128"/>
    <mergeCell ref="B127:H127"/>
    <mergeCell ref="B126:H126"/>
    <mergeCell ref="B115:H115"/>
    <mergeCell ref="B116:H116"/>
    <mergeCell ref="B117:H117"/>
    <mergeCell ref="B118:H118"/>
    <mergeCell ref="A80:K80"/>
    <mergeCell ref="A81:K81"/>
    <mergeCell ref="B82:C82"/>
    <mergeCell ref="J83:K83"/>
    <mergeCell ref="A84:A85"/>
    <mergeCell ref="B84:B85"/>
    <mergeCell ref="C84:F84"/>
    <mergeCell ref="G84:J84"/>
    <mergeCell ref="K84:K85"/>
    <mergeCell ref="B78:C78"/>
    <mergeCell ref="D78:F78"/>
    <mergeCell ref="J78:K78"/>
    <mergeCell ref="B77:C77"/>
    <mergeCell ref="D77:F77"/>
    <mergeCell ref="J77:K77"/>
    <mergeCell ref="B75:C75"/>
    <mergeCell ref="D75:F75"/>
    <mergeCell ref="J75:K75"/>
    <mergeCell ref="B76:C76"/>
    <mergeCell ref="D76:F76"/>
    <mergeCell ref="J76:K76"/>
    <mergeCell ref="B73:C73"/>
    <mergeCell ref="D73:F73"/>
    <mergeCell ref="J73:K73"/>
    <mergeCell ref="B74:C74"/>
    <mergeCell ref="D74:F74"/>
    <mergeCell ref="J74:K74"/>
    <mergeCell ref="B71:C71"/>
    <mergeCell ref="D71:F71"/>
    <mergeCell ref="J71:K71"/>
    <mergeCell ref="B72:C72"/>
    <mergeCell ref="D72:F72"/>
    <mergeCell ref="J72:K72"/>
    <mergeCell ref="B69:C69"/>
    <mergeCell ref="D69:F69"/>
    <mergeCell ref="J69:K69"/>
    <mergeCell ref="B70:C70"/>
    <mergeCell ref="D70:F70"/>
    <mergeCell ref="J70:K70"/>
    <mergeCell ref="B67:C67"/>
    <mergeCell ref="D67:F67"/>
    <mergeCell ref="J67:K67"/>
    <mergeCell ref="B68:C68"/>
    <mergeCell ref="D68:F68"/>
    <mergeCell ref="J68:K68"/>
    <mergeCell ref="F12:G12"/>
    <mergeCell ref="H12:K12"/>
    <mergeCell ref="F13:G13"/>
    <mergeCell ref="H13:K13"/>
    <mergeCell ref="A65:A66"/>
    <mergeCell ref="B65:C66"/>
    <mergeCell ref="J65:K66"/>
    <mergeCell ref="D66:F66"/>
    <mergeCell ref="A36:K36"/>
    <mergeCell ref="A62:K62"/>
    <mergeCell ref="A63:K63"/>
    <mergeCell ref="A64:K64"/>
    <mergeCell ref="F14:G14"/>
    <mergeCell ref="H14:K14"/>
    <mergeCell ref="H20:J20"/>
    <mergeCell ref="F15:G15"/>
    <mergeCell ref="H15:K15"/>
    <mergeCell ref="B25:G25"/>
    <mergeCell ref="B24:G24"/>
    <mergeCell ref="H30:J30"/>
    <mergeCell ref="H31:J31"/>
    <mergeCell ref="H29:J29"/>
    <mergeCell ref="H28:J28"/>
    <mergeCell ref="H26:J26"/>
    <mergeCell ref="A1:K1"/>
    <mergeCell ref="A2:K2"/>
    <mergeCell ref="A3:K3"/>
    <mergeCell ref="A5:K5"/>
    <mergeCell ref="C6:K6"/>
    <mergeCell ref="A7:K7"/>
    <mergeCell ref="F10:G10"/>
    <mergeCell ref="H10:K10"/>
    <mergeCell ref="F11:G11"/>
    <mergeCell ref="H11:K11"/>
    <mergeCell ref="A8:A9"/>
    <mergeCell ref="B8:B9"/>
    <mergeCell ref="C8:G8"/>
    <mergeCell ref="H8:K9"/>
    <mergeCell ref="F9:G9"/>
    <mergeCell ref="C9:E9"/>
    <mergeCell ref="C10:E10"/>
    <mergeCell ref="C11:E11"/>
  </mergeCell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2023-02-27T05:51:32Z</dcterms:modified>
</cp:coreProperties>
</file>