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49" i="1" l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I435" i="1"/>
  <c r="H435" i="1"/>
  <c r="I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1" i="1"/>
  <c r="I422" i="1" s="1"/>
  <c r="D132" i="1" s="1"/>
  <c r="H421" i="1"/>
  <c r="H422" i="1" s="1"/>
  <c r="I411" i="1"/>
  <c r="I412" i="1" s="1"/>
  <c r="D131" i="1" s="1"/>
  <c r="H411" i="1"/>
  <c r="H412" i="1" s="1"/>
  <c r="C131" i="1" s="1"/>
  <c r="I404" i="1"/>
  <c r="H404" i="1"/>
  <c r="I403" i="1"/>
  <c r="I402" i="1"/>
  <c r="H402" i="1"/>
  <c r="I401" i="1"/>
  <c r="H401" i="1"/>
  <c r="I400" i="1"/>
  <c r="H400" i="1"/>
  <c r="I399" i="1"/>
  <c r="H399" i="1"/>
  <c r="I392" i="1"/>
  <c r="I391" i="1"/>
  <c r="H390" i="1"/>
  <c r="H393" i="1" s="1"/>
  <c r="I383" i="1"/>
  <c r="H383" i="1"/>
  <c r="I382" i="1"/>
  <c r="H382" i="1"/>
  <c r="I381" i="1"/>
  <c r="I380" i="1"/>
  <c r="I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H366" i="1"/>
  <c r="I365" i="1"/>
  <c r="H365" i="1"/>
  <c r="I364" i="1"/>
  <c r="H364" i="1"/>
  <c r="H363" i="1"/>
  <c r="I356" i="1"/>
  <c r="H356" i="1"/>
  <c r="I355" i="1"/>
  <c r="H355" i="1"/>
  <c r="I354" i="1"/>
  <c r="H354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3" i="1"/>
  <c r="I332" i="1"/>
  <c r="I331" i="1"/>
  <c r="H331" i="1"/>
  <c r="I330" i="1"/>
  <c r="H330" i="1"/>
  <c r="I329" i="1"/>
  <c r="I328" i="1"/>
  <c r="I327" i="1"/>
  <c r="H327" i="1"/>
  <c r="I320" i="1"/>
  <c r="H320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3" i="1"/>
  <c r="H303" i="1"/>
  <c r="I302" i="1"/>
  <c r="H302" i="1"/>
  <c r="I301" i="1"/>
  <c r="I300" i="1"/>
  <c r="H300" i="1"/>
  <c r="I299" i="1"/>
  <c r="I298" i="1"/>
  <c r="H298" i="1"/>
  <c r="I297" i="1"/>
  <c r="H297" i="1"/>
  <c r="I296" i="1"/>
  <c r="I289" i="1"/>
  <c r="H289" i="1"/>
  <c r="I288" i="1"/>
  <c r="H288" i="1"/>
  <c r="I287" i="1"/>
  <c r="H287" i="1"/>
  <c r="I286" i="1"/>
  <c r="I285" i="1"/>
  <c r="H285" i="1"/>
  <c r="I284" i="1"/>
  <c r="I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67" i="1"/>
  <c r="I266" i="1"/>
  <c r="H266" i="1"/>
  <c r="I265" i="1"/>
  <c r="H265" i="1"/>
  <c r="I264" i="1"/>
  <c r="H263" i="1"/>
  <c r="H262" i="1"/>
  <c r="H261" i="1"/>
  <c r="I260" i="1"/>
  <c r="H260" i="1"/>
  <c r="H259" i="1"/>
  <c r="I258" i="1"/>
  <c r="H258" i="1"/>
  <c r="I257" i="1"/>
  <c r="H257" i="1"/>
  <c r="I256" i="1"/>
  <c r="I255" i="1"/>
  <c r="H255" i="1"/>
  <c r="I254" i="1"/>
  <c r="H254" i="1"/>
  <c r="I253" i="1"/>
  <c r="H253" i="1"/>
  <c r="I252" i="1"/>
  <c r="I251" i="1"/>
  <c r="H251" i="1"/>
  <c r="I250" i="1"/>
  <c r="H250" i="1"/>
  <c r="I249" i="1"/>
  <c r="H249" i="1"/>
  <c r="I248" i="1"/>
  <c r="H248" i="1"/>
  <c r="I247" i="1"/>
  <c r="H247" i="1"/>
  <c r="I246" i="1"/>
  <c r="I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2" i="1"/>
  <c r="I233" i="1" s="1"/>
  <c r="D119" i="1" s="1"/>
  <c r="H232" i="1"/>
  <c r="H233" i="1" s="1"/>
  <c r="C119" i="1" s="1"/>
  <c r="I225" i="1"/>
  <c r="H225" i="1"/>
  <c r="I224" i="1"/>
  <c r="H224" i="1"/>
  <c r="I223" i="1"/>
  <c r="H223" i="1"/>
  <c r="I222" i="1"/>
  <c r="H222" i="1"/>
  <c r="I221" i="1"/>
  <c r="H221" i="1"/>
  <c r="H220" i="1"/>
  <c r="I219" i="1"/>
  <c r="H219" i="1"/>
  <c r="I218" i="1"/>
  <c r="H218" i="1"/>
  <c r="I217" i="1"/>
  <c r="H217" i="1"/>
  <c r="I216" i="1"/>
  <c r="I215" i="1"/>
  <c r="H215" i="1"/>
  <c r="I214" i="1"/>
  <c r="H214" i="1"/>
  <c r="H207" i="1"/>
  <c r="H208" i="1" s="1"/>
  <c r="C117" i="1" s="1"/>
  <c r="I206" i="1"/>
  <c r="I205" i="1"/>
  <c r="H198" i="1"/>
  <c r="I197" i="1"/>
  <c r="H197" i="1"/>
  <c r="H196" i="1"/>
  <c r="I195" i="1"/>
  <c r="H195" i="1"/>
  <c r="H194" i="1"/>
  <c r="I193" i="1"/>
  <c r="I192" i="1"/>
  <c r="H192" i="1"/>
  <c r="I191" i="1"/>
  <c r="H191" i="1"/>
  <c r="I190" i="1"/>
  <c r="H190" i="1"/>
  <c r="I189" i="1"/>
  <c r="I182" i="1"/>
  <c r="H182" i="1"/>
  <c r="H181" i="1"/>
  <c r="I180" i="1"/>
  <c r="H179" i="1"/>
  <c r="I178" i="1"/>
  <c r="H178" i="1"/>
  <c r="H177" i="1"/>
  <c r="I176" i="1"/>
  <c r="H176" i="1"/>
  <c r="I169" i="1"/>
  <c r="H169" i="1"/>
  <c r="I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2" i="1"/>
  <c r="H152" i="1"/>
  <c r="I151" i="1"/>
  <c r="H151" i="1"/>
  <c r="I150" i="1"/>
  <c r="H150" i="1"/>
  <c r="H149" i="1"/>
  <c r="I148" i="1"/>
  <c r="H147" i="1"/>
  <c r="I146" i="1"/>
  <c r="H146" i="1"/>
  <c r="I145" i="1"/>
  <c r="I144" i="1"/>
  <c r="I143" i="1"/>
  <c r="H143" i="1"/>
  <c r="I142" i="1"/>
  <c r="H141" i="1"/>
  <c r="G134" i="1"/>
  <c r="F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03" i="1"/>
  <c r="I103" i="1" s="1"/>
  <c r="H102" i="1"/>
  <c r="I102" i="1" s="1"/>
  <c r="H100" i="1"/>
  <c r="I100" i="1" s="1"/>
  <c r="H99" i="1"/>
  <c r="G99" i="1"/>
  <c r="H98" i="1"/>
  <c r="G98" i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G90" i="1"/>
  <c r="H89" i="1"/>
  <c r="G89" i="1"/>
  <c r="H88" i="1"/>
  <c r="G88" i="1"/>
  <c r="H87" i="1"/>
  <c r="I87" i="1" s="1"/>
  <c r="H86" i="1"/>
  <c r="I86" i="1" s="1"/>
  <c r="H85" i="1"/>
  <c r="I85" i="1" s="1"/>
  <c r="H84" i="1"/>
  <c r="I84" i="1" s="1"/>
  <c r="H83" i="1"/>
  <c r="G83" i="1"/>
  <c r="H82" i="1"/>
  <c r="I82" i="1" s="1"/>
  <c r="H81" i="1"/>
  <c r="I81" i="1" s="1"/>
  <c r="H80" i="1"/>
  <c r="I80" i="1" s="1"/>
  <c r="H79" i="1"/>
  <c r="I79" i="1" s="1"/>
  <c r="H78" i="1"/>
  <c r="I78" i="1" s="1"/>
  <c r="H77" i="1"/>
  <c r="G77" i="1"/>
  <c r="H76" i="1"/>
  <c r="I76" i="1" s="1"/>
  <c r="H75" i="1"/>
  <c r="I75" i="1" s="1"/>
  <c r="G68" i="1"/>
  <c r="F68" i="1"/>
  <c r="H67" i="1"/>
  <c r="D67" i="1"/>
  <c r="C67" i="1"/>
  <c r="H66" i="1"/>
  <c r="D66" i="1"/>
  <c r="C66" i="1"/>
  <c r="J66" i="1" s="1"/>
  <c r="H65" i="1"/>
  <c r="D65" i="1"/>
  <c r="C65" i="1"/>
  <c r="H64" i="1"/>
  <c r="D64" i="1"/>
  <c r="C64" i="1"/>
  <c r="H63" i="1"/>
  <c r="D63" i="1"/>
  <c r="C63" i="1"/>
  <c r="H62" i="1"/>
  <c r="D62" i="1"/>
  <c r="C62" i="1"/>
  <c r="H61" i="1"/>
  <c r="D61" i="1"/>
  <c r="C61" i="1"/>
  <c r="H60" i="1"/>
  <c r="D60" i="1"/>
  <c r="C60" i="1"/>
  <c r="H59" i="1"/>
  <c r="D59" i="1"/>
  <c r="C59" i="1"/>
  <c r="H58" i="1"/>
  <c r="D58" i="1"/>
  <c r="C58" i="1"/>
  <c r="H57" i="1"/>
  <c r="D57" i="1"/>
  <c r="C57" i="1"/>
  <c r="H56" i="1"/>
  <c r="D56" i="1"/>
  <c r="C56" i="1"/>
  <c r="H55" i="1"/>
  <c r="D55" i="1"/>
  <c r="C55" i="1"/>
  <c r="H54" i="1"/>
  <c r="D54" i="1"/>
  <c r="C54" i="1"/>
  <c r="H53" i="1"/>
  <c r="D53" i="1"/>
  <c r="C53" i="1"/>
  <c r="H52" i="1"/>
  <c r="D52" i="1"/>
  <c r="C52" i="1"/>
  <c r="H51" i="1"/>
  <c r="D51" i="1"/>
  <c r="C51" i="1"/>
  <c r="H50" i="1"/>
  <c r="D50" i="1"/>
  <c r="C50" i="1"/>
  <c r="J50" i="1" s="1"/>
  <c r="H49" i="1"/>
  <c r="D49" i="1"/>
  <c r="C49" i="1"/>
  <c r="F41" i="1"/>
  <c r="D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E14" i="1"/>
  <c r="C14" i="1"/>
  <c r="G13" i="1"/>
  <c r="G12" i="1"/>
  <c r="G11" i="1"/>
  <c r="G10" i="1"/>
  <c r="J58" i="1" l="1"/>
  <c r="I58" i="1" s="1"/>
  <c r="J52" i="1"/>
  <c r="J56" i="1"/>
  <c r="I56" i="1" s="1"/>
  <c r="E60" i="1"/>
  <c r="J64" i="1"/>
  <c r="K68" i="1"/>
  <c r="I83" i="1"/>
  <c r="J54" i="1"/>
  <c r="I54" i="1" s="1"/>
  <c r="E62" i="1"/>
  <c r="J51" i="1"/>
  <c r="J55" i="1"/>
  <c r="J59" i="1"/>
  <c r="I59" i="1" s="1"/>
  <c r="J63" i="1"/>
  <c r="I63" i="1" s="1"/>
  <c r="J67" i="1"/>
  <c r="G14" i="1"/>
  <c r="J60" i="1"/>
  <c r="I60" i="1" s="1"/>
  <c r="J49" i="1"/>
  <c r="J53" i="1"/>
  <c r="I53" i="1" s="1"/>
  <c r="J57" i="1"/>
  <c r="I57" i="1" s="1"/>
  <c r="J61" i="1"/>
  <c r="E65" i="1"/>
  <c r="H134" i="1"/>
  <c r="J62" i="1"/>
  <c r="I61" i="1"/>
  <c r="I50" i="1"/>
  <c r="I88" i="1"/>
  <c r="J65" i="1"/>
  <c r="I65" i="1" s="1"/>
  <c r="I66" i="1"/>
  <c r="I62" i="1"/>
  <c r="H436" i="1"/>
  <c r="C133" i="1" s="1"/>
  <c r="H367" i="1"/>
  <c r="C127" i="1" s="1"/>
  <c r="E57" i="1"/>
  <c r="I77" i="1"/>
  <c r="I208" i="1"/>
  <c r="D117" i="1" s="1"/>
  <c r="E117" i="1" s="1"/>
  <c r="I290" i="1"/>
  <c r="D121" i="1" s="1"/>
  <c r="E52" i="1"/>
  <c r="I393" i="1"/>
  <c r="D129" i="1" s="1"/>
  <c r="C129" i="1"/>
  <c r="H334" i="1"/>
  <c r="C124" i="1" s="1"/>
  <c r="I226" i="1"/>
  <c r="D118" i="1" s="1"/>
  <c r="D68" i="1"/>
  <c r="I89" i="1"/>
  <c r="H170" i="1"/>
  <c r="I348" i="1"/>
  <c r="D125" i="1" s="1"/>
  <c r="I357" i="1"/>
  <c r="D126" i="1" s="1"/>
  <c r="I183" i="1"/>
  <c r="D115" i="1" s="1"/>
  <c r="I334" i="1"/>
  <c r="D124" i="1" s="1"/>
  <c r="E54" i="1"/>
  <c r="I367" i="1"/>
  <c r="D127" i="1" s="1"/>
  <c r="B6" i="1"/>
  <c r="H41" i="1"/>
  <c r="E49" i="1"/>
  <c r="E50" i="1"/>
  <c r="E58" i="1"/>
  <c r="E66" i="1"/>
  <c r="I98" i="1"/>
  <c r="H226" i="1"/>
  <c r="H304" i="1"/>
  <c r="C122" i="1" s="1"/>
  <c r="E122" i="1" s="1"/>
  <c r="H357" i="1"/>
  <c r="C126" i="1" s="1"/>
  <c r="I405" i="1"/>
  <c r="D130" i="1" s="1"/>
  <c r="I153" i="1"/>
  <c r="D113" i="1" s="1"/>
  <c r="H153" i="1"/>
  <c r="H183" i="1"/>
  <c r="I199" i="1"/>
  <c r="D116" i="1" s="1"/>
  <c r="B229" i="1"/>
  <c r="H268" i="1"/>
  <c r="C120" i="1" s="1"/>
  <c r="H384" i="1"/>
  <c r="C128" i="1" s="1"/>
  <c r="I436" i="1"/>
  <c r="D133" i="1" s="1"/>
  <c r="I170" i="1"/>
  <c r="D114" i="1" s="1"/>
  <c r="H199" i="1"/>
  <c r="C116" i="1" s="1"/>
  <c r="I268" i="1"/>
  <c r="D120" i="1" s="1"/>
  <c r="I304" i="1"/>
  <c r="D122" i="1" s="1"/>
  <c r="I321" i="1"/>
  <c r="D123" i="1" s="1"/>
  <c r="I384" i="1"/>
  <c r="D128" i="1" s="1"/>
  <c r="E51" i="1"/>
  <c r="I51" i="1"/>
  <c r="E67" i="1"/>
  <c r="I67" i="1"/>
  <c r="E119" i="1"/>
  <c r="E61" i="1"/>
  <c r="C68" i="1"/>
  <c r="H68" i="1"/>
  <c r="G104" i="1"/>
  <c r="H290" i="1"/>
  <c r="H321" i="1"/>
  <c r="B408" i="1"/>
  <c r="E55" i="1"/>
  <c r="I55" i="1"/>
  <c r="E63" i="1"/>
  <c r="I99" i="1"/>
  <c r="I119" i="1"/>
  <c r="H348" i="1"/>
  <c r="H405" i="1"/>
  <c r="E131" i="1"/>
  <c r="I131" i="1"/>
  <c r="E59" i="1"/>
  <c r="I52" i="1"/>
  <c r="E53" i="1"/>
  <c r="E56" i="1"/>
  <c r="E64" i="1"/>
  <c r="I64" i="1"/>
  <c r="I90" i="1"/>
  <c r="C132" i="1"/>
  <c r="B418" i="1"/>
  <c r="H104" i="1"/>
  <c r="B425" i="1" l="1"/>
  <c r="J68" i="1"/>
  <c r="B360" i="1"/>
  <c r="I49" i="1"/>
  <c r="B293" i="1"/>
  <c r="E129" i="1"/>
  <c r="I117" i="1"/>
  <c r="I122" i="1"/>
  <c r="I129" i="1"/>
  <c r="B202" i="1"/>
  <c r="B173" i="1"/>
  <c r="E126" i="1"/>
  <c r="B156" i="1"/>
  <c r="E124" i="1"/>
  <c r="C115" i="1"/>
  <c r="I115" i="1" s="1"/>
  <c r="B138" i="1"/>
  <c r="B387" i="1"/>
  <c r="B211" i="1"/>
  <c r="I124" i="1"/>
  <c r="B186" i="1"/>
  <c r="B324" i="1"/>
  <c r="C114" i="1"/>
  <c r="B370" i="1"/>
  <c r="B351" i="1"/>
  <c r="C113" i="1"/>
  <c r="I126" i="1"/>
  <c r="C118" i="1"/>
  <c r="E118" i="1" s="1"/>
  <c r="B236" i="1"/>
  <c r="D134" i="1"/>
  <c r="B307" i="1"/>
  <c r="C123" i="1"/>
  <c r="I120" i="1"/>
  <c r="E120" i="1"/>
  <c r="I116" i="1"/>
  <c r="E116" i="1"/>
  <c r="I118" i="1"/>
  <c r="C121" i="1"/>
  <c r="B271" i="1"/>
  <c r="I104" i="1"/>
  <c r="B71" i="1"/>
  <c r="E127" i="1"/>
  <c r="I127" i="1"/>
  <c r="B337" i="1"/>
  <c r="C125" i="1"/>
  <c r="C130" i="1"/>
  <c r="B396" i="1"/>
  <c r="E115" i="1"/>
  <c r="E133" i="1"/>
  <c r="I133" i="1"/>
  <c r="I132" i="1"/>
  <c r="E132" i="1"/>
  <c r="I128" i="1"/>
  <c r="E128" i="1"/>
  <c r="I68" i="1"/>
  <c r="E68" i="1"/>
  <c r="B45" i="1"/>
  <c r="I114" i="1" l="1"/>
  <c r="E113" i="1"/>
  <c r="E114" i="1"/>
  <c r="I113" i="1"/>
  <c r="I130" i="1"/>
  <c r="E130" i="1"/>
  <c r="E125" i="1"/>
  <c r="I125" i="1"/>
  <c r="E121" i="1"/>
  <c r="I121" i="1"/>
  <c r="C134" i="1"/>
  <c r="E123" i="1"/>
  <c r="I123" i="1"/>
  <c r="I134" i="1" l="1"/>
  <c r="E134" i="1"/>
  <c r="B107" i="1"/>
</calcChain>
</file>

<file path=xl/sharedStrings.xml><?xml version="1.0" encoding="utf-8"?>
<sst xmlns="http://schemas.openxmlformats.org/spreadsheetml/2006/main" count="489" uniqueCount="375">
  <si>
    <t xml:space="preserve">ОТЧЕТ </t>
  </si>
  <si>
    <t>о деятельности аппарата Уполномоченного по рассмотрению  обращений граждан                                    за 2021 год</t>
  </si>
  <si>
    <t>Общие статистические данные по поступившим обращениям</t>
  </si>
  <si>
    <t xml:space="preserve">1. Всего за  2021 год в адрес Уполномоченного поступило     </t>
  </si>
  <si>
    <t>обращений, в т.ч.:</t>
  </si>
  <si>
    <t>Таблица 1</t>
  </si>
  <si>
    <t>п/п</t>
  </si>
  <si>
    <t>Полученные обращения</t>
  </si>
  <si>
    <t>Количество обращений</t>
  </si>
  <si>
    <t xml:space="preserve">Динамика в сравнении с предыдущим годом   (+/-),  %
</t>
  </si>
  <si>
    <t>2021 г.</t>
  </si>
  <si>
    <t>2020 г.</t>
  </si>
  <si>
    <t>Получили устную консультацию</t>
  </si>
  <si>
    <t xml:space="preserve">Поступило письменных обращений,                                                     в т.ч.:                                               </t>
  </si>
  <si>
    <t xml:space="preserve">         - по электронной почте</t>
  </si>
  <si>
    <t xml:space="preserve">         - на сайт</t>
  </si>
  <si>
    <t>Итого</t>
  </si>
  <si>
    <t>1.2. В адрес Уполномоченного поступило 22 коллективных обращения (727 подписей)</t>
  </si>
  <si>
    <t>* для сравнения: 2020 г. - 39 коллективных обращений (786 подписей)</t>
  </si>
  <si>
    <t>1.4.Сотрудниками аппарата проведен выездной прием 3 человек в юридической клинике академии экономики и права.</t>
  </si>
  <si>
    <t>1.5. По вопросам проведения:                                                                                                                                                                                          -  вакцинации, в т.ч. принуждению, поступило - 29 обращений (17 устных, 12 письменных);</t>
  </si>
  <si>
    <t xml:space="preserve"> - правомерности введения QR-кодов поступило 19 обращений (7 устных, 12 письменных).</t>
  </si>
  <si>
    <t>1.6. В связи с ограничительными мерами устное консультирование граждан проводилось преимущественно сотрудниками отдела правового анализа и организационного обеспечения -                        525 консультаций, что составило 60,7 % от общего числа устных заявителей.</t>
  </si>
  <si>
    <t>2. Исходя из социального положения,  к Уполномоченному обратились (наличие указаний на социальное положение - 1671 человека , что составляет 77% от общего числа обратившихся):</t>
  </si>
  <si>
    <t>Таблица 2</t>
  </si>
  <si>
    <t>Социальное положение</t>
  </si>
  <si>
    <t>Кол-во граждан, обратившихся</t>
  </si>
  <si>
    <t>% от общего числа обратившихся</t>
  </si>
  <si>
    <t>устно</t>
  </si>
  <si>
    <t>письменно</t>
  </si>
  <si>
    <t>Пенсионеры</t>
  </si>
  <si>
    <t>Инвалиды</t>
  </si>
  <si>
    <t>Рабочие, служащие, находящиеся в отпуске</t>
  </si>
  <si>
    <t>Безработные</t>
  </si>
  <si>
    <t>Из категории дети-сироты</t>
  </si>
  <si>
    <t>Многодетные семьи</t>
  </si>
  <si>
    <t>Предприниматели</t>
  </si>
  <si>
    <t>Иностранцы, беженцы</t>
  </si>
  <si>
    <t>Из мест заключения</t>
  </si>
  <si>
    <t>Военнослужащие, сотрудники МЧС, МВД</t>
  </si>
  <si>
    <t>Учащиеся, студенты</t>
  </si>
  <si>
    <t>Представители народностей</t>
  </si>
  <si>
    <t>Лица, подвергшиеся воздействию радиации</t>
  </si>
  <si>
    <t>3. По территориальному признаку поступившие обращения распределились следующим образом:</t>
  </si>
  <si>
    <t>3.1. Основная часть (94,7%) обращений поступила из муниципальных образований края:</t>
  </si>
  <si>
    <t>обращения</t>
  </si>
  <si>
    <t>Таблица 3</t>
  </si>
  <si>
    <t>Города и районы края</t>
  </si>
  <si>
    <t>Кол-во поступивших обращений в 2021 году</t>
  </si>
  <si>
    <t>Кол-во поступивших обращений в  2020 году</t>
  </si>
  <si>
    <t>Динамика в отношении с  предыдущим годом %                       (-/+)</t>
  </si>
  <si>
    <t xml:space="preserve">устных </t>
  </si>
  <si>
    <t>письменных</t>
  </si>
  <si>
    <t xml:space="preserve">% от общего кол-ва </t>
  </si>
  <si>
    <t xml:space="preserve">г. Хабаровск          </t>
  </si>
  <si>
    <t xml:space="preserve">г. Комсомольск-на-Амуре      </t>
  </si>
  <si>
    <t>Амурский район</t>
  </si>
  <si>
    <t>Аяно-Майский район</t>
  </si>
  <si>
    <t xml:space="preserve">Бикинский район   </t>
  </si>
  <si>
    <t xml:space="preserve">Ванинский район    </t>
  </si>
  <si>
    <t xml:space="preserve">Верхнебуреинский район                                                 </t>
  </si>
  <si>
    <t xml:space="preserve">Вяземский район    </t>
  </si>
  <si>
    <t xml:space="preserve">Комсомольский район                                                                   </t>
  </si>
  <si>
    <t xml:space="preserve">Нанайский район     </t>
  </si>
  <si>
    <t xml:space="preserve">Николаевский район </t>
  </si>
  <si>
    <t xml:space="preserve">Охотский район       </t>
  </si>
  <si>
    <t xml:space="preserve">Район имени Лазо                               </t>
  </si>
  <si>
    <t xml:space="preserve">Район имени Полины Осипенко          </t>
  </si>
  <si>
    <t xml:space="preserve">Советско-Гаванский район   </t>
  </si>
  <si>
    <t xml:space="preserve">Солнечный район  </t>
  </si>
  <si>
    <t>Тугуро-Чумиканский район</t>
  </si>
  <si>
    <t xml:space="preserve">Ульчский район    </t>
  </si>
  <si>
    <t xml:space="preserve">Хабаровский район  </t>
  </si>
  <si>
    <t>3.2. Обращения граждан из 26 субъектов Российской Федерации, 2 иностранных государств:</t>
  </si>
  <si>
    <t>обращений</t>
  </si>
  <si>
    <t>Таблица 4</t>
  </si>
  <si>
    <t>Наименование</t>
  </si>
  <si>
    <t xml:space="preserve">устные </t>
  </si>
  <si>
    <t xml:space="preserve">письм. </t>
  </si>
  <si>
    <t>% от числа обратившихся</t>
  </si>
  <si>
    <t>Субъекты РФ</t>
  </si>
  <si>
    <t xml:space="preserve">Амурская область                           </t>
  </si>
  <si>
    <t>Астраханская область</t>
  </si>
  <si>
    <t xml:space="preserve">Еврейская автономная область     </t>
  </si>
  <si>
    <t>Забайкальский край</t>
  </si>
  <si>
    <t>Краснодарский край</t>
  </si>
  <si>
    <t>Красноярский край</t>
  </si>
  <si>
    <t>Ленинградская область</t>
  </si>
  <si>
    <t>Магаданская область</t>
  </si>
  <si>
    <t xml:space="preserve">Москва </t>
  </si>
  <si>
    <t>Нижегородская область</t>
  </si>
  <si>
    <t>Новосибирская область</t>
  </si>
  <si>
    <t>Пензенская область</t>
  </si>
  <si>
    <t>Пермский край</t>
  </si>
  <si>
    <t>Приморский край</t>
  </si>
  <si>
    <t>Санкт-Петербург и Ленинградская обл.</t>
  </si>
  <si>
    <t>Сахалинская область</t>
  </si>
  <si>
    <t>Свердловская область</t>
  </si>
  <si>
    <t>Томская область</t>
  </si>
  <si>
    <t>Ульяновская область</t>
  </si>
  <si>
    <t>Ханты-Мансийский автономный округ</t>
  </si>
  <si>
    <t>Ямало-Ненецкий автономный округ</t>
  </si>
  <si>
    <t>Республика Адыгея</t>
  </si>
  <si>
    <t>Республика Бурятия</t>
  </si>
  <si>
    <t>Республика Мордовия</t>
  </si>
  <si>
    <t>Республика Саха (Якутия)</t>
  </si>
  <si>
    <t>Республика Тыва</t>
  </si>
  <si>
    <t>Иностранные государства</t>
  </si>
  <si>
    <t>Республика Молдова</t>
  </si>
  <si>
    <t>Украина</t>
  </si>
  <si>
    <t>4. По разделам тематического классификатора вопросы, поставленные в поступивших обращениях, распределились следующим образом:</t>
  </si>
  <si>
    <t>вопросов*</t>
  </si>
  <si>
    <t>* -разница в количестве вопросов и обращений складывается в связи с тем, что в ряде обращений затрагивается несколько вопросов</t>
  </si>
  <si>
    <t>Таблица 5</t>
  </si>
  <si>
    <t>№ раздела</t>
  </si>
  <si>
    <t>Наименование раздела классификатора</t>
  </si>
  <si>
    <t xml:space="preserve">Кол-во вопросов </t>
  </si>
  <si>
    <t>Кол-во вопросов</t>
  </si>
  <si>
    <t>Разница с  предыдущим периодом   %</t>
  </si>
  <si>
    <t>2021 год</t>
  </si>
  <si>
    <t>2020 год</t>
  </si>
  <si>
    <t>устных</t>
  </si>
  <si>
    <t>% от общего кол-ва</t>
  </si>
  <si>
    <t xml:space="preserve"> Вопросы промышленности, строительства, транспорта и связи</t>
  </si>
  <si>
    <t xml:space="preserve"> Вопросы труда и заработной платы </t>
  </si>
  <si>
    <t xml:space="preserve">Вопросы агропромышленного комплекса </t>
  </si>
  <si>
    <t xml:space="preserve">Вопросы государства, общества, политики </t>
  </si>
  <si>
    <t xml:space="preserve">Вопросы науки, культуры, информации </t>
  </si>
  <si>
    <t>Вопросы обеспечения и защиты прав и интересов ребенка. Образование</t>
  </si>
  <si>
    <t xml:space="preserve">Торговля </t>
  </si>
  <si>
    <t>Вопросы жилья и коммунально-бытового обслуживания. Жилищные вопросы</t>
  </si>
  <si>
    <t>Социальное обеспечение и социальная защита</t>
  </si>
  <si>
    <t xml:space="preserve"> Финансовые вопросы</t>
  </si>
  <si>
    <t>Вопросы здравоохранения</t>
  </si>
  <si>
    <t>Служба в Вооруженных силах РФ</t>
  </si>
  <si>
    <t>Вопросы суда, прокуратуры,  юстиции, адвокатуры, арбитража и нотариата</t>
  </si>
  <si>
    <t>Работа с обращениями граждан</t>
  </si>
  <si>
    <t>Экология и природопользование</t>
  </si>
  <si>
    <t>Работа органов внутренних дел</t>
  </si>
  <si>
    <t>Экономическая реформа, создание рыночной инфраструктуры: практика, проблемы</t>
  </si>
  <si>
    <t>Вопросы миграционной политики</t>
  </si>
  <si>
    <t>Другие вопросы</t>
  </si>
  <si>
    <t>Работа органов по делам ГО, ЧС и пожарной безопасности края</t>
  </si>
  <si>
    <t>Работа органов федеральной службы исполнения наказания</t>
  </si>
  <si>
    <t>5. Распределение поступивших вопросов по кодам тематического классификатора:</t>
  </si>
  <si>
    <t>01. Вопросы промышленности, строительства, транспорта и связи</t>
  </si>
  <si>
    <t>вопроса</t>
  </si>
  <si>
    <t>Таблица 6</t>
  </si>
  <si>
    <t>Вопросы</t>
  </si>
  <si>
    <t xml:space="preserve">письменные </t>
  </si>
  <si>
    <t>Работа промышленности. Рост, спад производства</t>
  </si>
  <si>
    <t>Строительство жилья</t>
  </si>
  <si>
    <t>Строительство и реконструкция объектов транспорта и автодорог</t>
  </si>
  <si>
    <t>Нарушение санитарных норм при строительстве</t>
  </si>
  <si>
    <t>Строительство на селе</t>
  </si>
  <si>
    <t>Строительство объектов соц.сферы</t>
  </si>
  <si>
    <t>Выделение земельных участков для строительства жилья в городских и сельских поселениях</t>
  </si>
  <si>
    <t>О работе железнодорожного транспорта</t>
  </si>
  <si>
    <t>Работа городского пассажирского транспорта</t>
  </si>
  <si>
    <t>Работа пассажирского транспорта на селе</t>
  </si>
  <si>
    <t>Работа почты и телеграфа</t>
  </si>
  <si>
    <t>Сотовая и электронная связь, интернет</t>
  </si>
  <si>
    <t xml:space="preserve">02. Вопросы труда и заработной платы </t>
  </si>
  <si>
    <t>вопросов</t>
  </si>
  <si>
    <t>Таблица 7</t>
  </si>
  <si>
    <t>Организация труда и заработной платы на госпредприятиях, в розничных структурах государственного управления, акционерных предприятиях</t>
  </si>
  <si>
    <t>Оплата труда занятых в частном секторе производства и обслуживания</t>
  </si>
  <si>
    <t>Организация труда в частном секторе производства и обслуживания</t>
  </si>
  <si>
    <t>Увольнение</t>
  </si>
  <si>
    <t>Безработица, трудоустройство, биржа труда</t>
  </si>
  <si>
    <t>Отпуска. Оплата бюллетеней (по болезни, уходу за ребенком и т.п.)</t>
  </si>
  <si>
    <t>Техника безопасности. Оформление документации по трудовому увечью</t>
  </si>
  <si>
    <t>Забастовки, трудовые конфликты</t>
  </si>
  <si>
    <t>Задержка выплаты заработной платы</t>
  </si>
  <si>
    <t>Другие вопросы труда и заработной платы</t>
  </si>
  <si>
    <t>Вопросы труда, заработной платы, пособий в связи с реорганизацией, банкротством предприятий</t>
  </si>
  <si>
    <t xml:space="preserve">03. Вопросы агропромышленного комплекса </t>
  </si>
  <si>
    <t>Таблица 8</t>
  </si>
  <si>
    <t>Землевладение, земельная реформа</t>
  </si>
  <si>
    <t>Фермерское хозяйство, аренда на селе</t>
  </si>
  <si>
    <t>Коллективное садоводство, огородничество, некоммерческие садовые товарищества</t>
  </si>
  <si>
    <t>Рыбное хозяйство, добыча и переработка рыбы</t>
  </si>
  <si>
    <t>Охотничье хозяйство, пчеловодство</t>
  </si>
  <si>
    <t>Выделение земельных участков для строительства, фермерства</t>
  </si>
  <si>
    <t>Частная собственность на землю</t>
  </si>
  <si>
    <t xml:space="preserve">04. Вопросы государства, общества, политики </t>
  </si>
  <si>
    <t>Таблица 9</t>
  </si>
  <si>
    <t>Конституция РФ, государственное и общественно-политическое устройство</t>
  </si>
  <si>
    <t>Совершенствование законодательства</t>
  </si>
  <si>
    <t>Работа Правительства РФ, оценка принимаемых решений</t>
  </si>
  <si>
    <t>Работа органов местного самоуправления</t>
  </si>
  <si>
    <t>Вопросы реглигии. Жалобы и просьбы верующих</t>
  </si>
  <si>
    <t>Деятельность политических партий, других общ.организаций</t>
  </si>
  <si>
    <t>Национальная политика и межнациональные отношения</t>
  </si>
  <si>
    <t>Работа избирательных комиссий</t>
  </si>
  <si>
    <t>Митинги, шествия, манифестации</t>
  </si>
  <si>
    <t>Деятельность профсоюзов и НКО</t>
  </si>
  <si>
    <r>
      <t>05. Вопросы н</t>
    </r>
    <r>
      <rPr>
        <b/>
        <sz val="12"/>
        <color rgb="FF000000"/>
        <rFont val="Times New Roman"/>
        <family val="1"/>
        <charset val="204"/>
      </rPr>
      <t>ауки, культуры, информации</t>
    </r>
    <r>
      <rPr>
        <sz val="12"/>
        <color rgb="FF000000"/>
        <rFont val="Times New Roman"/>
        <family val="1"/>
        <charset val="204"/>
      </rPr>
      <t xml:space="preserve"> </t>
    </r>
  </si>
  <si>
    <t>Таблица 10</t>
  </si>
  <si>
    <t>Вопросы культуры, материальной базы. О работе руководителей органов и учреждений культуры</t>
  </si>
  <si>
    <t>Средства массовой информации (ТВ, радио, пресса). О работе руководителей.</t>
  </si>
  <si>
    <t>О памятниках архитектуры, истории и культуры</t>
  </si>
  <si>
    <t>06. Вопросы обеспечения и защиты прав и интересов ребенка.  Образование</t>
  </si>
  <si>
    <t>Таблица 11</t>
  </si>
  <si>
    <t>Совершенствование образования. Развитие материальной базы и финансирование. Деятельность организаций образования и их руководителей</t>
  </si>
  <si>
    <t>Вопросы высшего образования</t>
  </si>
  <si>
    <t>Вопросы профтехобразования</t>
  </si>
  <si>
    <t>Вопросы опекунства, попечительства, усыновления</t>
  </si>
  <si>
    <t>Вопросы платного образования</t>
  </si>
  <si>
    <t>Другие вопросы обеспечения и защиты прав и интересов ребенка, образования</t>
  </si>
  <si>
    <t>Об оплате за учебу</t>
  </si>
  <si>
    <t>Вопросы работы детских дошкольных учреждений. Оплата за пребывание в них</t>
  </si>
  <si>
    <t>Работа государственных общеобразовательных школ, интернатов, детских домов и иных образовательных учреждений</t>
  </si>
  <si>
    <t>Вопросы жестокого обращения с ребенком</t>
  </si>
  <si>
    <t>Вопросы сохранения жилых помещений, закрепленных за детьми сиротами и детьми, оставшимися без попечения родителей. Предоставление жилья</t>
  </si>
  <si>
    <t>Вопросы реализации прав ребенка на получение медицинской помощи</t>
  </si>
  <si>
    <r>
      <t>07. Торговля</t>
    </r>
    <r>
      <rPr>
        <sz val="12"/>
        <color theme="1"/>
        <rFont val="Times New Roman"/>
        <family val="1"/>
        <charset val="204"/>
      </rPr>
      <t xml:space="preserve"> </t>
    </r>
  </si>
  <si>
    <t>Таблица 12</t>
  </si>
  <si>
    <t>Качество товаров. Защита прав потребителей</t>
  </si>
  <si>
    <t>08. Вопросы жилья и коммунально-бытового обслуживания. Жилищные вопросы</t>
  </si>
  <si>
    <t>Таблица 13</t>
  </si>
  <si>
    <t>Нарушения при распределении жилья и улучшении жилищных условий</t>
  </si>
  <si>
    <t>Переселение из подвалов, бараков, коммунальных квартир, общежитий, аварийных домов, санитарно-защитных зон</t>
  </si>
  <si>
    <t>Предоставление жилья</t>
  </si>
  <si>
    <t>Купля продажа квартир, домов</t>
  </si>
  <si>
    <t>Другие жилищные вопросы</t>
  </si>
  <si>
    <t>Постановка на учет и восстановление в очереди на получение жилья</t>
  </si>
  <si>
    <t>Проблемы жилья в сельской местности</t>
  </si>
  <si>
    <t>Государственные жилищные сертификаты</t>
  </si>
  <si>
    <t>Выделение жилья молодым семьям, специалистам, МЖК</t>
  </si>
  <si>
    <t>ГСЖ, приобретение жилья гражданами, выезжающими из районов Крайнего Севера</t>
  </si>
  <si>
    <t>Коммунально-бытовое хозяйство и предоставление услуг в условиях рынка</t>
  </si>
  <si>
    <t>Эксплуатация и ремонт квартир в домах государственного и муниципального жилищного фонда</t>
  </si>
  <si>
    <t>Эксплуатация и ремонт приватизированных квартир (частного жилищного фонда), управляющие компании, формы управления собственностью, ТСЖ</t>
  </si>
  <si>
    <t>Спорные вопросы по индивидуальному землепользованию и домовладению в городах и рабочих поселках.</t>
  </si>
  <si>
    <t>Оплата жилищно-коммунальных услуг. Тарифы за электроэнергию</t>
  </si>
  <si>
    <t>Благоустройство городов и поселков. Борьба с антисанитарией</t>
  </si>
  <si>
    <t>Обустройство сел (газификация, водоснабжение и др.)</t>
  </si>
  <si>
    <t>Обслуживание автолюбителей (АЗС, гаражи, стоянки)</t>
  </si>
  <si>
    <t>Содержание кладбищ, ритуальные услуги</t>
  </si>
  <si>
    <t>Другие вопросы коммунально-бытового обслуживания</t>
  </si>
  <si>
    <t>О перепланировке квартир</t>
  </si>
  <si>
    <t>Обеспечение теплом</t>
  </si>
  <si>
    <t>Обеспечение газом</t>
  </si>
  <si>
    <t>Обеспечение горячей водой</t>
  </si>
  <si>
    <t>Обеспечение холодной водой</t>
  </si>
  <si>
    <t>Обеспечение электричеством</t>
  </si>
  <si>
    <t>Ремонт дорог</t>
  </si>
  <si>
    <t>Ремонт кровель</t>
  </si>
  <si>
    <t>Ремонт лифтов</t>
  </si>
  <si>
    <t>09. Социальное обеспечение и социальная защита</t>
  </si>
  <si>
    <t>Таблица 14</t>
  </si>
  <si>
    <t>Деятельность органов системы социального обеспечения и их должностных лиц</t>
  </si>
  <si>
    <t>Назначение и пересмотр размера пенсий</t>
  </si>
  <si>
    <t>Социальное обеспечение и льготы УОВ, ИОВ, участников трудового фронта, инвалидов вооруженных сил, в том числе воинов-интернационалистов, несовершеннолетних узников концлагерей и приравненных к этой категории граждан</t>
  </si>
  <si>
    <t>Материальная помощь пенсионерам и другим категориям малообеспеченных слоев населения, инвалидам всех категорий</t>
  </si>
  <si>
    <t>Устройство в дома ветеранов, инвалидов, престарелых и др. Их работа</t>
  </si>
  <si>
    <t>Социальная защита молодежи, детей. Проблемы семьи, выплата пособий и компенсации на детей</t>
  </si>
  <si>
    <t>Другие вопросы социального обеспечения</t>
  </si>
  <si>
    <t>Установление инвалидности. МСЭ</t>
  </si>
  <si>
    <t>Приобретение и эксплуатация инвалидами средств передвижения и запчастей к ним</t>
  </si>
  <si>
    <t>Реабилитация и соц.защита жертв политических репрессий</t>
  </si>
  <si>
    <t>Материальная помощь многодетным и неполным семьям</t>
  </si>
  <si>
    <t>Вопросы пенсионного фонда</t>
  </si>
  <si>
    <t>Соц.защита пострадавших от радиоактивного заражения</t>
  </si>
  <si>
    <t>Перерасчет пенсии. Задержка выплаты пенсии</t>
  </si>
  <si>
    <t>Социальная защита лиц без определенного места жительства, освободившихся из мест лишения свободы</t>
  </si>
  <si>
    <t>О звании «Ветеран труда», «Участник трудового фронта»</t>
  </si>
  <si>
    <t>10. Финансовые вопросы</t>
  </si>
  <si>
    <t>Таблица 15</t>
  </si>
  <si>
    <t>О работе финансовых органов и их руководителей</t>
  </si>
  <si>
    <t>Банковская система</t>
  </si>
  <si>
    <t>Налоговая служба: налоги, сборы и штрафы</t>
  </si>
  <si>
    <t>Ссуды кредиты населению</t>
  </si>
  <si>
    <t>Индексация и выплата сбережений</t>
  </si>
  <si>
    <t>Другие финансовые вопросы</t>
  </si>
  <si>
    <t>выплата компенсаций северянам (за переезд и др.)</t>
  </si>
  <si>
    <t>Учреждения страхования и их работа</t>
  </si>
  <si>
    <t>11. Вопросы здравоохранения</t>
  </si>
  <si>
    <t>Таблица 16</t>
  </si>
  <si>
    <t>Здравоохранение и развитие материальной базы</t>
  </si>
  <si>
    <t>Работа государственных медицинских служб и их руководителей. Жалобы на закрытие медицинских учреждений</t>
  </si>
  <si>
    <t>Помещение в больницы и специализированные лечебные учреждения</t>
  </si>
  <si>
    <t>О медицинском обслуживании, диагностике</t>
  </si>
  <si>
    <t>Обеспечение лекарственными препаратами и средствами медицинского назначения</t>
  </si>
  <si>
    <t>Другие вопросы здравоохранения</t>
  </si>
  <si>
    <t>О выделении средств на лечение</t>
  </si>
  <si>
    <t>Санаторное лечение</t>
  </si>
  <si>
    <t>Работа скорой и неотложной медицинской помощи</t>
  </si>
  <si>
    <t>Медицинское обслуживание сельских жителей</t>
  </si>
  <si>
    <t>Социальные вопросы медработников</t>
  </si>
  <si>
    <t>12. Служба в Вооруженных силах РФ</t>
  </si>
  <si>
    <t>Таблица 17</t>
  </si>
  <si>
    <t>Материальное и финансовое обеспечение военнослужащих</t>
  </si>
  <si>
    <t>Вопросы пенсионного обеспечения военнослужащих</t>
  </si>
  <si>
    <t>Воинская присяга, дисциплина и солдатская служба. Неуставные отношения</t>
  </si>
  <si>
    <t>Другие вопросы Вооруженных сил</t>
  </si>
  <si>
    <t>О призыве в армию</t>
  </si>
  <si>
    <t>Вопросы альтернативной службы</t>
  </si>
  <si>
    <t>Факты противоправного поведения военнослужащих</t>
  </si>
  <si>
    <t>13. Вопросы суда, прокуратуры,  юстиции, адвокатуры, арбитража и нотариата</t>
  </si>
  <si>
    <t>Таблица 18</t>
  </si>
  <si>
    <t>О деятельности судебных органов и их работников</t>
  </si>
  <si>
    <t>О работе органов прокуратуры</t>
  </si>
  <si>
    <t>Жалобы по неисполнению судебных решений</t>
  </si>
  <si>
    <t>Заявления о пересмотре судебных дел</t>
  </si>
  <si>
    <t>О деятельности судебных приставов</t>
  </si>
  <si>
    <t>Вопросы деятельности судебных органов, прокуратуры, юстиции, арбитража, адвокатуры, нотариата</t>
  </si>
  <si>
    <t>О работе органов ЗАГС</t>
  </si>
  <si>
    <t>Споры о праве на наследство</t>
  </si>
  <si>
    <t>14. Работа с обращениями граждан</t>
  </si>
  <si>
    <t>Таблица 19</t>
  </si>
  <si>
    <t>Просьбы о личном приеме Уполномоченным по правам человека</t>
  </si>
  <si>
    <t>Работа с письменными обращениями граждан</t>
  </si>
  <si>
    <t>Запросы об архивных данных</t>
  </si>
  <si>
    <t>15. Экология и природопользование</t>
  </si>
  <si>
    <t>Таблица 20</t>
  </si>
  <si>
    <t>Природа. Экология</t>
  </si>
  <si>
    <t>Промышленное производство и окружающая среда</t>
  </si>
  <si>
    <t>Использование природных ресурсов. Проблемы геологии.</t>
  </si>
  <si>
    <t>Вопросы строительства и экологии</t>
  </si>
  <si>
    <t>16. Работа органов внутренних дел</t>
  </si>
  <si>
    <t>Таблица 21</t>
  </si>
  <si>
    <t>Криминогенная обстановка, о работе ОВД</t>
  </si>
  <si>
    <t>Пребывание задержанных в изоляторах временного содержания ОВД. Пребывание в спец.приемниках ОВД</t>
  </si>
  <si>
    <t>Паспортная система. Прописка.  Регистрация</t>
  </si>
  <si>
    <t>Работа органов государственной инспекции безопасности дорожного движения</t>
  </si>
  <si>
    <t>О нарушении законности и злоупотребление служебным положением работников ОВД</t>
  </si>
  <si>
    <t>Другие вопросы работы органов внутренних дел</t>
  </si>
  <si>
    <t>Борьба с коррупцией и орг преступностью</t>
  </si>
  <si>
    <t>Уголовные преступления против личности</t>
  </si>
  <si>
    <t>Просьба о розыске военнопленных и пропавших без вести в настоящее время</t>
  </si>
  <si>
    <t>Работа органов дознания и следствия, обжалования их действий</t>
  </si>
  <si>
    <t>О конфликтах на бытовой почве</t>
  </si>
  <si>
    <t>17. Экономическая реформа, создание рыночной инфраструктуры: практика, проблемы</t>
  </si>
  <si>
    <t>Таблица 22</t>
  </si>
  <si>
    <t xml:space="preserve">                         Вопросы</t>
  </si>
  <si>
    <t>Приватизация. Критика руководителей</t>
  </si>
  <si>
    <t>Приватизация квартир, домов. Рынок жилья</t>
  </si>
  <si>
    <t>Вопросы экономической реформы, среднего бизнеса и предпринимательства</t>
  </si>
  <si>
    <t>18. Вопросы миграционной политики</t>
  </si>
  <si>
    <t>Таблица 23</t>
  </si>
  <si>
    <t xml:space="preserve">                        Вопросы</t>
  </si>
  <si>
    <t xml:space="preserve">письменных </t>
  </si>
  <si>
    <t>Вопросы предоставления гражданства РФ</t>
  </si>
  <si>
    <t>Беженцы, вынужденные паереселенцы и решение их вопросов</t>
  </si>
  <si>
    <t>О программе переселения соотечественников и её реализации</t>
  </si>
  <si>
    <t>Жалобы мигрантов на нарушение законодательства РФ о гражданстве и процедуру его оформления ФМС</t>
  </si>
  <si>
    <t>Вопросы миграции и рынок труда</t>
  </si>
  <si>
    <t>Другие вопросы миграционной политики</t>
  </si>
  <si>
    <t>19. Другие вопросы</t>
  </si>
  <si>
    <t>Таблица 24</t>
  </si>
  <si>
    <t>Письма по вопросам, не вошедшим в классификатор</t>
  </si>
  <si>
    <t>20. Приветствия, поздравления</t>
  </si>
  <si>
    <t>учет не ведется</t>
  </si>
  <si>
    <t>21. Работа органов по делам гражданской обороны, ЧС и пожарной безопасности края</t>
  </si>
  <si>
    <t>Таблица 25</t>
  </si>
  <si>
    <t xml:space="preserve">письмен. </t>
  </si>
  <si>
    <t>Компенсация за стихийные бедствия</t>
  </si>
  <si>
    <t>22. Работа органов федеральной службы исполнения наказания</t>
  </si>
  <si>
    <r>
      <t xml:space="preserve">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Таблица 26</t>
    </r>
  </si>
  <si>
    <t>Таблица 26</t>
  </si>
  <si>
    <t>Вопросы материально-бытового обеспечения подозреваемых, обвиняемых и осужденных в учреждениях  ФСИН</t>
  </si>
  <si>
    <t>Соблюдение трудового законодательства в учреждениях ФСИН</t>
  </si>
  <si>
    <t>Организация медицинской помощи подозреваемым, обвиняемым и осужденным в учреждениях ФСИН</t>
  </si>
  <si>
    <t>Вопросы соблюдения прав подозреваемых, обвиняемых и осужденных на свидание, переписку, предоставление телефонных переговоров, прием и передачу посылок и передач</t>
  </si>
  <si>
    <t>Жалобы на действия (бездействие) сотрудников администраций учреждений ФСИН</t>
  </si>
  <si>
    <t>Вопросы условно-досрочного освобождения. Перевод на облегченные условия содержания</t>
  </si>
  <si>
    <t>Вопросы амнистии</t>
  </si>
  <si>
    <t>Другие жалобы на условия содержания в учреждениях ФСИН</t>
  </si>
  <si>
    <t>Хван В.В.</t>
  </si>
  <si>
    <t>243+13=  256</t>
  </si>
  <si>
    <t>ММ прибавила 13 чел. в эфире инстаграмма с Гладких</t>
  </si>
  <si>
    <t>1.3. Уполномоченный по правам человека принял на личном приеме 256* человек, в т.ч. 75 - в режиме ВКС.</t>
  </si>
  <si>
    <t>* для сравнения: 2020 г. - 184 человека, в т.ч. 15 чел. в режиме ВКС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</si>
</sst>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Fill="1"/>
    <xf numFmtId="0" fontId="4" fillId="0" borderId="0" xfId="0" applyFont="1" applyAlignment="1">
      <alignment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right" wrapText="1"/>
    </xf>
    <xf numFmtId="0" fontId="0" fillId="0" borderId="0" xfId="0" applyFill="1"/>
    <xf numFmtId="0" fontId="4" fillId="0" borderId="0" xfId="0" applyFont="1" applyAlignment="1">
      <alignment horizontal="justify" vertical="center"/>
    </xf>
    <xf numFmtId="0" fontId="0" fillId="0" borderId="0" xfId="0" applyFill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4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/>
    <xf numFmtId="0" fontId="2" fillId="0" borderId="0" xfId="0" applyFont="1" applyFill="1" applyAlignment="1"/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3" fillId="2" borderId="8" xfId="0" applyFont="1" applyFill="1" applyBorder="1" applyAlignment="1">
      <alignment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164" fontId="3" fillId="3" borderId="3" xfId="0" applyNumberFormat="1" applyFon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/>
    </xf>
    <xf numFmtId="0" fontId="3" fillId="0" borderId="8" xfId="0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0" fillId="0" borderId="5" xfId="0" applyFill="1" applyBorder="1"/>
    <xf numFmtId="0" fontId="3" fillId="0" borderId="5" xfId="0" applyFont="1" applyFill="1" applyBorder="1" applyAlignment="1">
      <alignment vertical="center" wrapText="1"/>
    </xf>
    <xf numFmtId="0" fontId="6" fillId="0" borderId="0" xfId="0" applyFont="1" applyFill="1" applyAlignment="1">
      <alignment horizontal="justify" vertical="center"/>
    </xf>
    <xf numFmtId="0" fontId="8" fillId="0" borderId="0" xfId="0" applyFont="1" applyFill="1" applyAlignment="1"/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/>
    <xf numFmtId="0" fontId="2" fillId="0" borderId="9" xfId="0" applyFont="1" applyFill="1" applyBorder="1" applyAlignment="1"/>
    <xf numFmtId="0" fontId="3" fillId="0" borderId="8" xfId="0" applyFont="1" applyFill="1" applyBorder="1" applyAlignment="1"/>
    <xf numFmtId="0" fontId="3" fillId="0" borderId="12" xfId="0" applyFont="1" applyFill="1" applyBorder="1" applyAlignment="1"/>
    <xf numFmtId="0" fontId="3" fillId="0" borderId="9" xfId="0" applyFont="1" applyFill="1" applyBorder="1" applyAlignment="1"/>
    <xf numFmtId="0" fontId="3" fillId="0" borderId="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justify" vertical="center"/>
    </xf>
    <xf numFmtId="0" fontId="3" fillId="0" borderId="12" xfId="0" applyFont="1" applyFill="1" applyBorder="1" applyAlignment="1">
      <alignment horizontal="justify" vertical="center"/>
    </xf>
    <xf numFmtId="0" fontId="3" fillId="0" borderId="9" xfId="0" applyFont="1" applyFill="1" applyBorder="1" applyAlignment="1">
      <alignment horizontal="justify" vertical="center"/>
    </xf>
    <xf numFmtId="0" fontId="0" fillId="0" borderId="12" xfId="0" applyFill="1" applyBorder="1" applyAlignment="1">
      <alignment horizontal="justify" vertical="center"/>
    </xf>
    <xf numFmtId="0" fontId="0" fillId="0" borderId="9" xfId="0" applyFill="1" applyBorder="1" applyAlignment="1">
      <alignment horizontal="justify" vertical="center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3" fillId="0" borderId="0" xfId="0" applyFont="1" applyFill="1"/>
    <xf numFmtId="0" fontId="2" fillId="0" borderId="0" xfId="0" applyFont="1"/>
    <xf numFmtId="0" fontId="8" fillId="0" borderId="0" xfId="0" applyFont="1" applyFill="1"/>
    <xf numFmtId="0" fontId="8" fillId="0" borderId="0" xfId="0" applyFont="1"/>
    <xf numFmtId="0" fontId="11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Border="1" applyAlignment="1"/>
    <xf numFmtId="0" fontId="1" fillId="0" borderId="0" xfId="0" applyFont="1" applyFill="1" applyAlignment="1">
      <alignment horizontal="left" vertical="center"/>
    </xf>
    <xf numFmtId="0" fontId="2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justify"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/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0" fillId="0" borderId="7" xfId="0" applyFill="1" applyBorder="1" applyAlignment="1"/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/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wrapText="1"/>
    </xf>
    <xf numFmtId="16" fontId="3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wrapText="1"/>
    </xf>
    <xf numFmtId="0" fontId="9" fillId="4" borderId="0" xfId="0" applyFont="1" applyFill="1" applyAlignment="1">
      <alignment horizontal="justify" vertical="center" wrapText="1"/>
    </xf>
    <xf numFmtId="0" fontId="10" fillId="4" borderId="0" xfId="0" applyFont="1" applyFill="1" applyAlignment="1">
      <alignment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/>
    <xf numFmtId="0" fontId="3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/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/>
    </xf>
    <xf numFmtId="0" fontId="0" fillId="0" borderId="9" xfId="0" applyFill="1" applyBorder="1" applyAlignment="1">
      <alignment horizontal="center" vertical="center" wrapText="1"/>
    </xf>
    <xf numFmtId="0" fontId="3" fillId="2" borderId="9" xfId="0" applyFont="1" applyFill="1" applyBorder="1" applyAlignment="1"/>
    <xf numFmtId="0" fontId="3" fillId="2" borderId="8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/>
    <xf numFmtId="0" fontId="0" fillId="0" borderId="0" xfId="0" applyFill="1" applyAlignment="1"/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/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0" fontId="8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/>
    </xf>
    <xf numFmtId="0" fontId="3" fillId="0" borderId="12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/>
    <xf numFmtId="0" fontId="3" fillId="0" borderId="12" xfId="0" applyFont="1" applyFill="1" applyBorder="1" applyAlignment="1"/>
    <xf numFmtId="0" fontId="1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/>
    <xf numFmtId="0" fontId="8" fillId="0" borderId="3" xfId="0" applyFont="1" applyFill="1" applyBorder="1" applyAlignment="1"/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justify" vertical="center"/>
    </xf>
    <xf numFmtId="0" fontId="3" fillId="0" borderId="12" xfId="0" applyFont="1" applyFill="1" applyBorder="1" applyAlignment="1">
      <alignment horizontal="justify" vertical="center"/>
    </xf>
    <xf numFmtId="0" fontId="3" fillId="0" borderId="9" xfId="0" applyFont="1" applyFill="1" applyBorder="1" applyAlignment="1">
      <alignment horizontal="justify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/>
    <xf numFmtId="0" fontId="2" fillId="0" borderId="12" xfId="0" applyFont="1" applyFill="1" applyBorder="1" applyAlignment="1"/>
    <xf numFmtId="0" fontId="2" fillId="0" borderId="9" xfId="0" applyFont="1" applyFill="1" applyBorder="1" applyAlignment="1"/>
    <xf numFmtId="0" fontId="6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Border="1" applyAlignment="1"/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8" fillId="0" borderId="12" xfId="0" applyFont="1" applyBorder="1" applyAlignment="1"/>
    <xf numFmtId="0" fontId="8" fillId="0" borderId="9" xfId="0" applyFont="1" applyBorder="1" applyAlignment="1"/>
    <xf numFmtId="0" fontId="0" fillId="0" borderId="12" xfId="0" applyFill="1" applyBorder="1" applyAlignment="1"/>
    <xf numFmtId="0" fontId="0" fillId="0" borderId="9" xfId="0" applyFill="1" applyBorder="1" applyAlignment="1"/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3" xfId="0" applyBorder="1" applyAlignment="1"/>
    <xf numFmtId="0" fontId="3" fillId="0" borderId="3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right"/>
    </xf>
    <xf numFmtId="0" fontId="8" fillId="0" borderId="3" xfId="0" applyFont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0" fontId="2" fillId="0" borderId="12" xfId="0" applyFont="1" applyFill="1" applyBorder="1" applyAlignment="1">
      <alignment horizontal="left" vertical="center" wrapText="1"/>
    </xf>
    <xf numFmtId="0" fontId="0" fillId="0" borderId="12" xfId="0" applyBorder="1" applyAlignment="1"/>
    <xf numFmtId="0" fontId="0" fillId="0" borderId="9" xfId="0" applyBorder="1" applyAlignment="1"/>
    <xf numFmtId="0" fontId="2" fillId="0" borderId="3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8" fillId="0" borderId="0" xfId="0" applyFont="1" applyBorder="1" applyAlignment="1"/>
    <xf numFmtId="0" fontId="8" fillId="0" borderId="1" xfId="0" applyFont="1" applyBorder="1" applyAlignment="1"/>
    <xf numFmtId="0" fontId="2" fillId="0" borderId="1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2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/>
    <xf numFmtId="0" fontId="8" fillId="0" borderId="9" xfId="0" applyFont="1" applyFill="1" applyBorder="1" applyAlignment="1"/>
    <xf numFmtId="0" fontId="13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0" fillId="0" borderId="0" xfId="0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justify" vertical="center"/>
    </xf>
    <xf numFmtId="0" fontId="2" fillId="0" borderId="3" xfId="0" applyFont="1" applyFill="1" applyBorder="1" applyAlignment="1">
      <alignment horizontal="justify" vertical="center"/>
    </xf>
    <xf numFmtId="0" fontId="2" fillId="0" borderId="1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Font="1" applyBorder="1" applyAlignment="1"/>
    <xf numFmtId="0" fontId="0" fillId="0" borderId="9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6" fillId="0" borderId="8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3" fillId="0" borderId="8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1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vidchenko/Desktop/&#1054;&#1058;&#1063;&#1045;&#1058;&#1067;%202021/202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 21"/>
      <sheetName val="февр 21"/>
      <sheetName val="март 21"/>
      <sheetName val="I кв."/>
      <sheetName val="апрель 21"/>
      <sheetName val="май 21"/>
      <sheetName val="июнь 21"/>
      <sheetName val="II кв."/>
      <sheetName val="1 полуг"/>
      <sheetName val="июль Гриша"/>
      <sheetName val="июль"/>
      <sheetName val="август"/>
      <sheetName val="сентябрь"/>
      <sheetName val="III кв"/>
      <sheetName val="9 мес."/>
      <sheetName val="октябрь"/>
      <sheetName val="ноябрь"/>
      <sheetName val="декабрь"/>
      <sheetName val="IV кв."/>
      <sheetName val="за 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5">
          <cell r="D45">
            <v>339</v>
          </cell>
          <cell r="E45">
            <v>373</v>
          </cell>
        </row>
        <row r="46">
          <cell r="D46">
            <v>85</v>
          </cell>
          <cell r="E46">
            <v>137</v>
          </cell>
        </row>
        <row r="47">
          <cell r="D47">
            <v>32</v>
          </cell>
          <cell r="E47">
            <v>207</v>
          </cell>
        </row>
        <row r="48">
          <cell r="D48">
            <v>0</v>
          </cell>
          <cell r="E48">
            <v>0</v>
          </cell>
        </row>
        <row r="49">
          <cell r="D49">
            <v>8</v>
          </cell>
          <cell r="E49">
            <v>3</v>
          </cell>
        </row>
        <row r="50">
          <cell r="D50">
            <v>15</v>
          </cell>
          <cell r="E50">
            <v>36</v>
          </cell>
        </row>
        <row r="51">
          <cell r="D51">
            <v>18</v>
          </cell>
          <cell r="E51">
            <v>6</v>
          </cell>
        </row>
        <row r="52">
          <cell r="D52">
            <v>14</v>
          </cell>
          <cell r="E52">
            <v>6</v>
          </cell>
        </row>
        <row r="53">
          <cell r="D53">
            <v>5</v>
          </cell>
          <cell r="E53">
            <v>4</v>
          </cell>
        </row>
        <row r="54">
          <cell r="D54">
            <v>11</v>
          </cell>
          <cell r="E54">
            <v>5</v>
          </cell>
        </row>
        <row r="55">
          <cell r="D55">
            <v>4</v>
          </cell>
          <cell r="E55">
            <v>7</v>
          </cell>
        </row>
        <row r="56">
          <cell r="D56">
            <v>7</v>
          </cell>
          <cell r="E56">
            <v>1</v>
          </cell>
        </row>
        <row r="57">
          <cell r="D57">
            <v>13</v>
          </cell>
          <cell r="E57">
            <v>7</v>
          </cell>
        </row>
        <row r="58">
          <cell r="D58">
            <v>11</v>
          </cell>
          <cell r="E58">
            <v>6</v>
          </cell>
        </row>
        <row r="59">
          <cell r="D59">
            <v>24</v>
          </cell>
          <cell r="E59">
            <v>35</v>
          </cell>
        </row>
        <row r="60">
          <cell r="D60">
            <v>3</v>
          </cell>
          <cell r="E60">
            <v>5</v>
          </cell>
        </row>
        <row r="61">
          <cell r="D61">
            <v>3</v>
          </cell>
          <cell r="E61">
            <v>2</v>
          </cell>
        </row>
        <row r="62">
          <cell r="D62">
            <v>13</v>
          </cell>
          <cell r="E62">
            <v>3</v>
          </cell>
        </row>
        <row r="63">
          <cell r="D63">
            <v>70</v>
          </cell>
          <cell r="E63">
            <v>62</v>
          </cell>
        </row>
        <row r="71">
          <cell r="I71">
            <v>2</v>
          </cell>
        </row>
        <row r="72">
          <cell r="I72">
            <v>1</v>
          </cell>
        </row>
        <row r="75">
          <cell r="H75">
            <v>4</v>
          </cell>
          <cell r="I75">
            <v>7</v>
          </cell>
        </row>
        <row r="76">
          <cell r="I76">
            <v>3</v>
          </cell>
        </row>
        <row r="82">
          <cell r="I82">
            <v>3</v>
          </cell>
        </row>
        <row r="84">
          <cell r="I84">
            <v>5</v>
          </cell>
        </row>
        <row r="85">
          <cell r="I85">
            <v>1</v>
          </cell>
        </row>
        <row r="86">
          <cell r="I86">
            <v>1</v>
          </cell>
        </row>
        <row r="87">
          <cell r="H87">
            <v>0</v>
          </cell>
          <cell r="I87">
            <v>4</v>
          </cell>
        </row>
        <row r="89">
          <cell r="I89">
            <v>2</v>
          </cell>
        </row>
        <row r="92">
          <cell r="I92">
            <v>2</v>
          </cell>
        </row>
        <row r="94">
          <cell r="I94">
            <v>2</v>
          </cell>
        </row>
        <row r="95">
          <cell r="H95">
            <v>2</v>
          </cell>
          <cell r="I95">
            <v>19</v>
          </cell>
        </row>
        <row r="98">
          <cell r="H98">
            <v>1</v>
          </cell>
          <cell r="I98">
            <v>1</v>
          </cell>
        </row>
        <row r="101">
          <cell r="H101">
            <v>1</v>
          </cell>
          <cell r="I101">
            <v>3</v>
          </cell>
        </row>
        <row r="102">
          <cell r="I102">
            <v>1</v>
          </cell>
        </row>
        <row r="105">
          <cell r="I105">
            <v>1</v>
          </cell>
        </row>
        <row r="106">
          <cell r="I106">
            <v>1</v>
          </cell>
        </row>
        <row r="108">
          <cell r="I108">
            <v>1</v>
          </cell>
        </row>
        <row r="110">
          <cell r="I110">
            <v>6</v>
          </cell>
        </row>
        <row r="112">
          <cell r="I112">
            <v>1</v>
          </cell>
        </row>
        <row r="114">
          <cell r="I114">
            <v>1</v>
          </cell>
        </row>
        <row r="117">
          <cell r="H117">
            <v>1</v>
          </cell>
          <cell r="I117">
            <v>1</v>
          </cell>
        </row>
        <row r="118">
          <cell r="H118">
            <v>2</v>
          </cell>
          <cell r="I118">
            <v>2</v>
          </cell>
        </row>
        <row r="121">
          <cell r="I121">
            <v>2</v>
          </cell>
        </row>
        <row r="125">
          <cell r="I125">
            <v>2</v>
          </cell>
        </row>
        <row r="129">
          <cell r="I129">
            <v>1</v>
          </cell>
        </row>
        <row r="168">
          <cell r="I168">
            <v>1</v>
          </cell>
        </row>
        <row r="170">
          <cell r="J170">
            <v>1</v>
          </cell>
        </row>
        <row r="173">
          <cell r="I173">
            <v>1</v>
          </cell>
          <cell r="J173">
            <v>1</v>
          </cell>
        </row>
        <row r="174">
          <cell r="J174">
            <v>1</v>
          </cell>
        </row>
        <row r="175">
          <cell r="J175">
            <v>1</v>
          </cell>
        </row>
        <row r="176">
          <cell r="I176">
            <v>3</v>
          </cell>
          <cell r="J176">
            <v>1</v>
          </cell>
        </row>
        <row r="177">
          <cell r="I177">
            <v>1</v>
          </cell>
        </row>
        <row r="179">
          <cell r="J179">
            <v>1</v>
          </cell>
        </row>
        <row r="182">
          <cell r="I182">
            <v>1</v>
          </cell>
        </row>
        <row r="183">
          <cell r="I183">
            <v>2</v>
          </cell>
          <cell r="J183">
            <v>0</v>
          </cell>
        </row>
        <row r="185">
          <cell r="I185">
            <v>3</v>
          </cell>
          <cell r="J185">
            <v>2</v>
          </cell>
        </row>
        <row r="188">
          <cell r="I188">
            <v>5</v>
          </cell>
          <cell r="J188">
            <v>1</v>
          </cell>
        </row>
        <row r="195">
          <cell r="I195">
            <v>2</v>
          </cell>
          <cell r="J195">
            <v>7</v>
          </cell>
        </row>
        <row r="196">
          <cell r="I196">
            <v>3</v>
          </cell>
          <cell r="J196">
            <v>0</v>
          </cell>
        </row>
        <row r="197">
          <cell r="I197">
            <v>2</v>
          </cell>
          <cell r="J197">
            <v>2</v>
          </cell>
        </row>
        <row r="198">
          <cell r="I198">
            <v>4</v>
          </cell>
          <cell r="J198">
            <v>3</v>
          </cell>
        </row>
        <row r="199">
          <cell r="I199">
            <v>6</v>
          </cell>
          <cell r="J199">
            <v>3</v>
          </cell>
        </row>
        <row r="201">
          <cell r="I201">
            <v>1</v>
          </cell>
          <cell r="J201">
            <v>0</v>
          </cell>
        </row>
        <row r="202">
          <cell r="I202">
            <v>2</v>
          </cell>
          <cell r="J202">
            <v>3</v>
          </cell>
        </row>
        <row r="203">
          <cell r="I203">
            <v>3</v>
          </cell>
          <cell r="J203">
            <v>2</v>
          </cell>
        </row>
        <row r="204">
          <cell r="I204">
            <v>3</v>
          </cell>
          <cell r="J204">
            <v>2</v>
          </cell>
        </row>
        <row r="205">
          <cell r="J205">
            <v>3</v>
          </cell>
        </row>
        <row r="206">
          <cell r="I206">
            <v>4</v>
          </cell>
          <cell r="J206">
            <v>1</v>
          </cell>
        </row>
        <row r="215">
          <cell r="I215">
            <v>1</v>
          </cell>
          <cell r="J215">
            <v>1</v>
          </cell>
        </row>
        <row r="216">
          <cell r="I216">
            <v>1</v>
          </cell>
        </row>
        <row r="217">
          <cell r="I217">
            <v>1</v>
          </cell>
          <cell r="J217">
            <v>1</v>
          </cell>
        </row>
        <row r="218">
          <cell r="I218">
            <v>3</v>
          </cell>
        </row>
        <row r="219">
          <cell r="J219">
            <v>1</v>
          </cell>
        </row>
        <row r="220">
          <cell r="I220">
            <v>2</v>
          </cell>
        </row>
        <row r="221">
          <cell r="I221">
            <v>7</v>
          </cell>
          <cell r="J221">
            <v>8</v>
          </cell>
        </row>
        <row r="228">
          <cell r="J228">
            <v>2</v>
          </cell>
        </row>
        <row r="229">
          <cell r="I229">
            <v>0</v>
          </cell>
          <cell r="J229">
            <v>5</v>
          </cell>
        </row>
        <row r="230">
          <cell r="I230">
            <v>0</v>
          </cell>
          <cell r="J230">
            <v>6</v>
          </cell>
        </row>
        <row r="231">
          <cell r="I231">
            <v>3</v>
          </cell>
          <cell r="J231">
            <v>6</v>
          </cell>
        </row>
        <row r="232">
          <cell r="J232">
            <v>2</v>
          </cell>
        </row>
        <row r="233">
          <cell r="I233">
            <v>1</v>
          </cell>
        </row>
        <row r="236">
          <cell r="I236">
            <v>2</v>
          </cell>
          <cell r="J236">
            <v>3</v>
          </cell>
        </row>
        <row r="237">
          <cell r="I237">
            <v>2</v>
          </cell>
        </row>
        <row r="238">
          <cell r="I238">
            <v>2</v>
          </cell>
          <cell r="J238">
            <v>4</v>
          </cell>
        </row>
        <row r="240">
          <cell r="I240">
            <v>2</v>
          </cell>
        </row>
        <row r="247">
          <cell r="J247">
            <v>1</v>
          </cell>
        </row>
        <row r="249">
          <cell r="J249">
            <v>2</v>
          </cell>
        </row>
        <row r="251">
          <cell r="I251">
            <v>1</v>
          </cell>
        </row>
        <row r="258">
          <cell r="I258">
            <v>2</v>
          </cell>
          <cell r="J258">
            <v>2</v>
          </cell>
        </row>
        <row r="259">
          <cell r="I259">
            <v>1</v>
          </cell>
          <cell r="J259">
            <v>1</v>
          </cell>
        </row>
        <row r="261">
          <cell r="J261">
            <v>1</v>
          </cell>
        </row>
        <row r="262">
          <cell r="I262">
            <v>6</v>
          </cell>
          <cell r="J262">
            <v>4</v>
          </cell>
        </row>
        <row r="263">
          <cell r="I263">
            <v>1</v>
          </cell>
          <cell r="J263">
            <v>2</v>
          </cell>
        </row>
        <row r="264">
          <cell r="I264">
            <v>1</v>
          </cell>
          <cell r="J264">
            <v>6</v>
          </cell>
        </row>
        <row r="265">
          <cell r="I265">
            <v>1</v>
          </cell>
        </row>
        <row r="266">
          <cell r="I266">
            <v>3</v>
          </cell>
          <cell r="J266">
            <v>2</v>
          </cell>
        </row>
        <row r="267">
          <cell r="I267">
            <v>3</v>
          </cell>
          <cell r="J267">
            <v>5</v>
          </cell>
        </row>
        <row r="269">
          <cell r="I269">
            <v>1</v>
          </cell>
          <cell r="J269">
            <v>1</v>
          </cell>
        </row>
        <row r="270">
          <cell r="I270">
            <v>12</v>
          </cell>
          <cell r="J270">
            <v>17</v>
          </cell>
        </row>
        <row r="271">
          <cell r="I271">
            <v>3</v>
          </cell>
          <cell r="J271">
            <v>2</v>
          </cell>
        </row>
        <row r="281">
          <cell r="I281">
            <v>7</v>
          </cell>
          <cell r="J281">
            <v>6</v>
          </cell>
        </row>
        <row r="289">
          <cell r="I289">
            <v>1</v>
          </cell>
          <cell r="J289">
            <v>1</v>
          </cell>
        </row>
        <row r="290">
          <cell r="I290">
            <v>19</v>
          </cell>
          <cell r="J290">
            <v>18</v>
          </cell>
        </row>
        <row r="292">
          <cell r="I292">
            <v>8</v>
          </cell>
          <cell r="J292">
            <v>8</v>
          </cell>
        </row>
        <row r="293">
          <cell r="I293">
            <v>5</v>
          </cell>
          <cell r="J293">
            <v>4</v>
          </cell>
        </row>
        <row r="295">
          <cell r="I295">
            <v>6</v>
          </cell>
          <cell r="J295">
            <v>11</v>
          </cell>
        </row>
        <row r="296">
          <cell r="I296">
            <v>3</v>
          </cell>
          <cell r="J296">
            <v>1</v>
          </cell>
        </row>
        <row r="297">
          <cell r="J297">
            <v>2</v>
          </cell>
        </row>
        <row r="298">
          <cell r="J298">
            <v>2</v>
          </cell>
        </row>
        <row r="299">
          <cell r="I299">
            <v>2</v>
          </cell>
          <cell r="J299">
            <v>1</v>
          </cell>
        </row>
        <row r="300">
          <cell r="I300">
            <v>10</v>
          </cell>
          <cell r="J300">
            <v>3</v>
          </cell>
        </row>
        <row r="301">
          <cell r="I301">
            <v>1</v>
          </cell>
          <cell r="J301">
            <v>1</v>
          </cell>
        </row>
        <row r="302">
          <cell r="I302">
            <v>3</v>
          </cell>
          <cell r="J302">
            <v>0</v>
          </cell>
        </row>
        <row r="303">
          <cell r="I303">
            <v>32</v>
          </cell>
          <cell r="J303">
            <v>21</v>
          </cell>
        </row>
        <row r="304">
          <cell r="J304">
            <v>1</v>
          </cell>
        </row>
        <row r="305">
          <cell r="I305">
            <v>17</v>
          </cell>
          <cell r="J305">
            <v>17</v>
          </cell>
        </row>
        <row r="307">
          <cell r="I307">
            <v>6</v>
          </cell>
          <cell r="J307">
            <v>9</v>
          </cell>
        </row>
        <row r="308">
          <cell r="I308">
            <v>4</v>
          </cell>
          <cell r="J308">
            <v>2</v>
          </cell>
        </row>
        <row r="309">
          <cell r="J309">
            <v>1</v>
          </cell>
        </row>
        <row r="310">
          <cell r="I310">
            <v>0</v>
          </cell>
          <cell r="J310">
            <v>0</v>
          </cell>
        </row>
        <row r="311">
          <cell r="I311">
            <v>6</v>
          </cell>
          <cell r="J311">
            <v>4</v>
          </cell>
        </row>
        <row r="312">
          <cell r="I312">
            <v>1</v>
          </cell>
        </row>
        <row r="313">
          <cell r="I313">
            <v>1</v>
          </cell>
          <cell r="J313">
            <v>1</v>
          </cell>
        </row>
        <row r="314">
          <cell r="I314">
            <v>2</v>
          </cell>
        </row>
        <row r="315">
          <cell r="I315">
            <v>1</v>
          </cell>
        </row>
        <row r="316">
          <cell r="I316">
            <v>7</v>
          </cell>
        </row>
        <row r="317">
          <cell r="J317">
            <v>4</v>
          </cell>
        </row>
        <row r="318">
          <cell r="I318">
            <v>3</v>
          </cell>
          <cell r="J318">
            <v>5</v>
          </cell>
        </row>
        <row r="319">
          <cell r="I319">
            <v>2</v>
          </cell>
          <cell r="J319">
            <v>1</v>
          </cell>
        </row>
        <row r="321">
          <cell r="J321">
            <v>1</v>
          </cell>
        </row>
        <row r="328">
          <cell r="I328">
            <v>2</v>
          </cell>
          <cell r="J328">
            <v>6</v>
          </cell>
        </row>
        <row r="329">
          <cell r="I329">
            <v>11</v>
          </cell>
          <cell r="J329">
            <v>9</v>
          </cell>
        </row>
        <row r="330">
          <cell r="I330">
            <v>1</v>
          </cell>
          <cell r="J330">
            <v>1</v>
          </cell>
        </row>
        <row r="331">
          <cell r="I331">
            <v>15</v>
          </cell>
          <cell r="J331">
            <v>5</v>
          </cell>
        </row>
        <row r="332">
          <cell r="I332">
            <v>8</v>
          </cell>
          <cell r="J332">
            <v>15</v>
          </cell>
        </row>
        <row r="333">
          <cell r="I333">
            <v>6</v>
          </cell>
          <cell r="J333">
            <v>8</v>
          </cell>
        </row>
        <row r="334">
          <cell r="I334">
            <v>4</v>
          </cell>
          <cell r="J334">
            <v>4</v>
          </cell>
        </row>
        <row r="335">
          <cell r="I335">
            <v>6</v>
          </cell>
          <cell r="J335">
            <v>11</v>
          </cell>
        </row>
        <row r="336">
          <cell r="I336">
            <v>1</v>
          </cell>
          <cell r="J336">
            <v>2</v>
          </cell>
        </row>
        <row r="337">
          <cell r="J337">
            <v>2</v>
          </cell>
        </row>
        <row r="338">
          <cell r="J338">
            <v>3</v>
          </cell>
        </row>
        <row r="339">
          <cell r="I339">
            <v>8</v>
          </cell>
          <cell r="J339">
            <v>3</v>
          </cell>
        </row>
        <row r="340">
          <cell r="J340">
            <v>1</v>
          </cell>
        </row>
        <row r="341">
          <cell r="I341">
            <v>1</v>
          </cell>
          <cell r="J341">
            <v>1</v>
          </cell>
        </row>
        <row r="342">
          <cell r="I342">
            <v>4</v>
          </cell>
          <cell r="J342">
            <v>6</v>
          </cell>
        </row>
        <row r="343">
          <cell r="I343">
            <v>3</v>
          </cell>
          <cell r="J343">
            <v>4</v>
          </cell>
        </row>
        <row r="350">
          <cell r="J350">
            <v>1</v>
          </cell>
        </row>
        <row r="351">
          <cell r="I351">
            <v>6</v>
          </cell>
          <cell r="J351">
            <v>2</v>
          </cell>
        </row>
        <row r="352">
          <cell r="I352">
            <v>2</v>
          </cell>
          <cell r="J352">
            <v>3</v>
          </cell>
        </row>
        <row r="353">
          <cell r="J353">
            <v>2</v>
          </cell>
        </row>
        <row r="354">
          <cell r="I354">
            <v>2</v>
          </cell>
          <cell r="J354">
            <v>3</v>
          </cell>
        </row>
        <row r="355">
          <cell r="J355">
            <v>1</v>
          </cell>
        </row>
        <row r="357">
          <cell r="I357">
            <v>3</v>
          </cell>
          <cell r="J357">
            <v>1</v>
          </cell>
        </row>
        <row r="358">
          <cell r="I358">
            <v>1</v>
          </cell>
          <cell r="J358">
            <v>4</v>
          </cell>
        </row>
        <row r="366">
          <cell r="I366">
            <v>1</v>
          </cell>
          <cell r="J366">
            <v>1</v>
          </cell>
        </row>
        <row r="367">
          <cell r="I367">
            <v>3</v>
          </cell>
          <cell r="J367">
            <v>2</v>
          </cell>
        </row>
        <row r="368">
          <cell r="I368">
            <v>2</v>
          </cell>
          <cell r="J368">
            <v>2</v>
          </cell>
        </row>
        <row r="369">
          <cell r="I369">
            <v>12</v>
          </cell>
          <cell r="J369">
            <v>9</v>
          </cell>
        </row>
        <row r="370">
          <cell r="I370">
            <v>7</v>
          </cell>
          <cell r="J370">
            <v>3</v>
          </cell>
        </row>
        <row r="372">
          <cell r="I372">
            <v>24</v>
          </cell>
          <cell r="J372">
            <v>4</v>
          </cell>
        </row>
        <row r="373">
          <cell r="I373">
            <v>2</v>
          </cell>
          <cell r="J373">
            <v>1</v>
          </cell>
        </row>
        <row r="374">
          <cell r="I374">
            <v>1</v>
          </cell>
          <cell r="J374">
            <v>1</v>
          </cell>
        </row>
        <row r="375">
          <cell r="I375">
            <v>3</v>
          </cell>
          <cell r="J375">
            <v>1</v>
          </cell>
        </row>
        <row r="376">
          <cell r="I376">
            <v>5</v>
          </cell>
        </row>
        <row r="377">
          <cell r="I377">
            <v>2</v>
          </cell>
          <cell r="J377">
            <v>2</v>
          </cell>
        </row>
        <row r="385">
          <cell r="I385">
            <v>4</v>
          </cell>
          <cell r="J385">
            <v>2</v>
          </cell>
        </row>
        <row r="386">
          <cell r="J386">
            <v>2</v>
          </cell>
        </row>
        <row r="387">
          <cell r="J387">
            <v>0</v>
          </cell>
        </row>
        <row r="388">
          <cell r="I388">
            <v>0</v>
          </cell>
          <cell r="J388">
            <v>3</v>
          </cell>
        </row>
        <row r="390">
          <cell r="I390">
            <v>1</v>
          </cell>
          <cell r="J390">
            <v>0</v>
          </cell>
        </row>
        <row r="391">
          <cell r="J391">
            <v>2</v>
          </cell>
        </row>
        <row r="392">
          <cell r="J392">
            <v>0</v>
          </cell>
        </row>
        <row r="400">
          <cell r="I400">
            <v>16</v>
          </cell>
          <cell r="J400">
            <v>45</v>
          </cell>
        </row>
        <row r="401">
          <cell r="I401">
            <v>12</v>
          </cell>
          <cell r="J401">
            <v>12</v>
          </cell>
        </row>
        <row r="402">
          <cell r="I402">
            <v>5</v>
          </cell>
          <cell r="J402">
            <v>3</v>
          </cell>
        </row>
        <row r="403">
          <cell r="I403">
            <v>35</v>
          </cell>
          <cell r="J403">
            <v>39</v>
          </cell>
        </row>
        <row r="404">
          <cell r="I404">
            <v>34</v>
          </cell>
          <cell r="J404">
            <v>33</v>
          </cell>
        </row>
        <row r="406">
          <cell r="I406">
            <v>3</v>
          </cell>
          <cell r="J406">
            <v>11</v>
          </cell>
        </row>
        <row r="407">
          <cell r="I407">
            <v>4</v>
          </cell>
          <cell r="J407">
            <v>2</v>
          </cell>
        </row>
        <row r="408">
          <cell r="I408">
            <v>5</v>
          </cell>
          <cell r="J408">
            <v>2</v>
          </cell>
        </row>
        <row r="415">
          <cell r="I415">
            <v>11</v>
          </cell>
          <cell r="J415">
            <v>20</v>
          </cell>
        </row>
        <row r="416">
          <cell r="I416">
            <v>33</v>
          </cell>
          <cell r="J416">
            <v>34</v>
          </cell>
        </row>
        <row r="417">
          <cell r="I417">
            <v>1</v>
          </cell>
          <cell r="J417">
            <v>4</v>
          </cell>
        </row>
        <row r="425">
          <cell r="I425">
            <v>1</v>
          </cell>
        </row>
        <row r="426">
          <cell r="I426">
            <v>2</v>
          </cell>
          <cell r="J426">
            <v>1</v>
          </cell>
        </row>
        <row r="428">
          <cell r="I428">
            <v>1</v>
          </cell>
          <cell r="J428">
            <v>1</v>
          </cell>
        </row>
        <row r="429">
          <cell r="I429">
            <v>1</v>
          </cell>
        </row>
        <row r="436">
          <cell r="I436">
            <v>6</v>
          </cell>
          <cell r="J436">
            <v>2</v>
          </cell>
        </row>
        <row r="437">
          <cell r="I437">
            <v>3</v>
          </cell>
          <cell r="J437">
            <v>10</v>
          </cell>
        </row>
        <row r="438">
          <cell r="I438">
            <v>1</v>
          </cell>
          <cell r="J438">
            <v>3</v>
          </cell>
        </row>
        <row r="439">
          <cell r="I439">
            <v>3</v>
          </cell>
          <cell r="J439">
            <v>4</v>
          </cell>
        </row>
        <row r="440">
          <cell r="I440">
            <v>7</v>
          </cell>
          <cell r="J440">
            <v>18</v>
          </cell>
        </row>
        <row r="441">
          <cell r="I441">
            <v>0</v>
          </cell>
          <cell r="J441">
            <v>4</v>
          </cell>
        </row>
        <row r="442">
          <cell r="J442">
            <v>2</v>
          </cell>
        </row>
        <row r="443">
          <cell r="J443">
            <v>0</v>
          </cell>
        </row>
        <row r="446">
          <cell r="J446">
            <v>1</v>
          </cell>
        </row>
        <row r="447">
          <cell r="I447">
            <v>30</v>
          </cell>
          <cell r="J447">
            <v>86</v>
          </cell>
        </row>
        <row r="448">
          <cell r="I448">
            <v>22</v>
          </cell>
          <cell r="J448">
            <v>4</v>
          </cell>
        </row>
        <row r="455">
          <cell r="I455">
            <v>2</v>
          </cell>
        </row>
        <row r="457">
          <cell r="J457">
            <v>1</v>
          </cell>
        </row>
        <row r="458">
          <cell r="J458">
            <v>1</v>
          </cell>
        </row>
        <row r="465">
          <cell r="I465">
            <v>2</v>
          </cell>
          <cell r="J465">
            <v>4</v>
          </cell>
        </row>
        <row r="466">
          <cell r="I466">
            <v>1</v>
          </cell>
          <cell r="J466">
            <v>3</v>
          </cell>
        </row>
        <row r="467">
          <cell r="I467">
            <v>1</v>
          </cell>
          <cell r="J467">
            <v>4</v>
          </cell>
        </row>
        <row r="469">
          <cell r="I469">
            <v>1</v>
          </cell>
          <cell r="J469">
            <v>1</v>
          </cell>
        </row>
        <row r="470">
          <cell r="J470">
            <v>1</v>
          </cell>
        </row>
        <row r="471">
          <cell r="I471">
            <v>4</v>
          </cell>
          <cell r="J471">
            <v>4</v>
          </cell>
        </row>
        <row r="478">
          <cell r="I478">
            <v>1</v>
          </cell>
          <cell r="J478">
            <v>7</v>
          </cell>
        </row>
        <row r="488">
          <cell r="I488">
            <v>5</v>
          </cell>
          <cell r="J488">
            <v>4</v>
          </cell>
        </row>
        <row r="496">
          <cell r="I496">
            <v>15</v>
          </cell>
          <cell r="J496">
            <v>41</v>
          </cell>
        </row>
        <row r="497">
          <cell r="I497">
            <v>8</v>
          </cell>
          <cell r="J497">
            <v>5</v>
          </cell>
        </row>
        <row r="498">
          <cell r="I498">
            <v>39</v>
          </cell>
          <cell r="J498">
            <v>58</v>
          </cell>
        </row>
        <row r="499">
          <cell r="I499">
            <v>12</v>
          </cell>
          <cell r="J499">
            <v>39</v>
          </cell>
        </row>
        <row r="500">
          <cell r="I500">
            <v>33</v>
          </cell>
          <cell r="J500">
            <v>79</v>
          </cell>
        </row>
        <row r="501">
          <cell r="I501">
            <v>2</v>
          </cell>
          <cell r="J501">
            <v>8</v>
          </cell>
        </row>
        <row r="502">
          <cell r="J502">
            <v>1</v>
          </cell>
        </row>
        <row r="503">
          <cell r="I503">
            <v>1</v>
          </cell>
          <cell r="J503">
            <v>69</v>
          </cell>
        </row>
      </sheetData>
      <sheetData sheetId="15"/>
      <sheetData sheetId="16"/>
      <sheetData sheetId="17"/>
      <sheetData sheetId="18">
        <row r="45">
          <cell r="C45">
            <v>127</v>
          </cell>
          <cell r="D45">
            <v>150</v>
          </cell>
        </row>
        <row r="46">
          <cell r="C46">
            <v>7</v>
          </cell>
          <cell r="D46">
            <v>36</v>
          </cell>
        </row>
        <row r="47">
          <cell r="C47">
            <v>1</v>
          </cell>
          <cell r="D47">
            <v>44</v>
          </cell>
        </row>
        <row r="48">
          <cell r="C48">
            <v>1</v>
          </cell>
          <cell r="D48">
            <v>19</v>
          </cell>
        </row>
        <row r="49">
          <cell r="C49">
            <v>0</v>
          </cell>
          <cell r="D49">
            <v>0</v>
          </cell>
        </row>
        <row r="50">
          <cell r="C50">
            <v>1</v>
          </cell>
          <cell r="D50">
            <v>7</v>
          </cell>
        </row>
        <row r="51">
          <cell r="C51">
            <v>3</v>
          </cell>
          <cell r="D51">
            <v>7</v>
          </cell>
        </row>
        <row r="52">
          <cell r="C52">
            <v>1</v>
          </cell>
          <cell r="D52">
            <v>3</v>
          </cell>
        </row>
        <row r="53">
          <cell r="C53">
            <v>3</v>
          </cell>
          <cell r="D53">
            <v>4</v>
          </cell>
        </row>
        <row r="54">
          <cell r="C54">
            <v>1</v>
          </cell>
          <cell r="D54">
            <v>0</v>
          </cell>
        </row>
        <row r="55">
          <cell r="C55">
            <v>1</v>
          </cell>
          <cell r="D55">
            <v>0</v>
          </cell>
        </row>
        <row r="56">
          <cell r="C56">
            <v>1</v>
          </cell>
          <cell r="D56">
            <v>3</v>
          </cell>
        </row>
        <row r="57">
          <cell r="C57">
            <v>8</v>
          </cell>
          <cell r="D57">
            <v>3</v>
          </cell>
        </row>
        <row r="58">
          <cell r="C58">
            <v>0</v>
          </cell>
          <cell r="D58">
            <v>0</v>
          </cell>
        </row>
        <row r="59">
          <cell r="C59">
            <v>5</v>
          </cell>
          <cell r="D59">
            <v>7</v>
          </cell>
        </row>
        <row r="60">
          <cell r="C60">
            <v>2</v>
          </cell>
          <cell r="D60">
            <v>4</v>
          </cell>
        </row>
        <row r="61">
          <cell r="C61">
            <v>0</v>
          </cell>
          <cell r="D61">
            <v>1</v>
          </cell>
        </row>
        <row r="62">
          <cell r="C62">
            <v>2</v>
          </cell>
          <cell r="D62">
            <v>3</v>
          </cell>
        </row>
        <row r="63">
          <cell r="C63">
            <v>12</v>
          </cell>
          <cell r="D63">
            <v>6</v>
          </cell>
        </row>
        <row r="71">
          <cell r="H71">
            <v>0</v>
          </cell>
        </row>
        <row r="72">
          <cell r="H72">
            <v>0</v>
          </cell>
        </row>
        <row r="75">
          <cell r="G75">
            <v>0</v>
          </cell>
          <cell r="H75">
            <v>3</v>
          </cell>
        </row>
        <row r="76">
          <cell r="H76">
            <v>1</v>
          </cell>
        </row>
        <row r="82">
          <cell r="H82">
            <v>1</v>
          </cell>
        </row>
        <row r="84">
          <cell r="H84">
            <v>1</v>
          </cell>
        </row>
        <row r="85">
          <cell r="H85">
            <v>0</v>
          </cell>
        </row>
        <row r="86">
          <cell r="H86">
            <v>0</v>
          </cell>
        </row>
        <row r="87">
          <cell r="G87">
            <v>1</v>
          </cell>
          <cell r="H87">
            <v>4</v>
          </cell>
        </row>
        <row r="89">
          <cell r="H89">
            <v>2</v>
          </cell>
        </row>
        <row r="92">
          <cell r="H92">
            <v>1</v>
          </cell>
        </row>
        <row r="93">
          <cell r="H93">
            <v>1</v>
          </cell>
        </row>
        <row r="94">
          <cell r="H94">
            <v>0</v>
          </cell>
        </row>
        <row r="95">
          <cell r="G95">
            <v>1</v>
          </cell>
          <cell r="H95">
            <v>6</v>
          </cell>
        </row>
        <row r="98">
          <cell r="G98">
            <v>0</v>
          </cell>
          <cell r="H98">
            <v>2</v>
          </cell>
        </row>
        <row r="101">
          <cell r="G101">
            <v>0</v>
          </cell>
          <cell r="H101">
            <v>3</v>
          </cell>
        </row>
        <row r="102">
          <cell r="H102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10">
          <cell r="H110">
            <v>1</v>
          </cell>
        </row>
        <row r="112">
          <cell r="H112">
            <v>0</v>
          </cell>
        </row>
        <row r="114">
          <cell r="H114">
            <v>0</v>
          </cell>
        </row>
        <row r="117">
          <cell r="G117">
            <v>0</v>
          </cell>
          <cell r="H117">
            <v>0</v>
          </cell>
        </row>
        <row r="118">
          <cell r="G118">
            <v>0</v>
          </cell>
          <cell r="H118">
            <v>1</v>
          </cell>
        </row>
        <row r="121">
          <cell r="H121">
            <v>0</v>
          </cell>
        </row>
        <row r="125">
          <cell r="H125">
            <v>0</v>
          </cell>
        </row>
        <row r="129">
          <cell r="H129">
            <v>0</v>
          </cell>
        </row>
        <row r="167">
          <cell r="H167">
            <v>0</v>
          </cell>
        </row>
        <row r="169">
          <cell r="I169">
            <v>0</v>
          </cell>
        </row>
        <row r="172">
          <cell r="H172">
            <v>0</v>
          </cell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H175">
            <v>0</v>
          </cell>
          <cell r="I175">
            <v>0</v>
          </cell>
        </row>
        <row r="176">
          <cell r="H176">
            <v>0</v>
          </cell>
        </row>
        <row r="178">
          <cell r="I178">
            <v>0</v>
          </cell>
        </row>
        <row r="181">
          <cell r="H181">
            <v>0</v>
          </cell>
        </row>
        <row r="182">
          <cell r="H182">
            <v>1</v>
          </cell>
          <cell r="I182">
            <v>2</v>
          </cell>
        </row>
        <row r="184">
          <cell r="H184">
            <v>1</v>
          </cell>
          <cell r="I184">
            <v>2</v>
          </cell>
        </row>
        <row r="187">
          <cell r="H187">
            <v>0</v>
          </cell>
          <cell r="I187">
            <v>0</v>
          </cell>
        </row>
        <row r="194">
          <cell r="H194">
            <v>1</v>
          </cell>
          <cell r="I194">
            <v>0</v>
          </cell>
        </row>
        <row r="195">
          <cell r="H195">
            <v>1</v>
          </cell>
          <cell r="I195">
            <v>1</v>
          </cell>
        </row>
        <row r="196">
          <cell r="H196">
            <v>0</v>
          </cell>
          <cell r="I196">
            <v>0</v>
          </cell>
        </row>
        <row r="197">
          <cell r="H197">
            <v>0</v>
          </cell>
          <cell r="I197">
            <v>0</v>
          </cell>
        </row>
        <row r="198">
          <cell r="H198">
            <v>1</v>
          </cell>
          <cell r="I198">
            <v>1</v>
          </cell>
        </row>
        <row r="200">
          <cell r="H200">
            <v>2</v>
          </cell>
          <cell r="I200">
            <v>1</v>
          </cell>
        </row>
        <row r="201">
          <cell r="H201">
            <v>1</v>
          </cell>
          <cell r="I201">
            <v>0</v>
          </cell>
        </row>
        <row r="202">
          <cell r="H202">
            <v>4</v>
          </cell>
          <cell r="I202">
            <v>0</v>
          </cell>
        </row>
        <row r="203">
          <cell r="H203">
            <v>3</v>
          </cell>
          <cell r="I203">
            <v>2</v>
          </cell>
        </row>
        <row r="204">
          <cell r="I204">
            <v>2</v>
          </cell>
        </row>
        <row r="205">
          <cell r="H205">
            <v>0</v>
          </cell>
          <cell r="I205">
            <v>0</v>
          </cell>
        </row>
        <row r="214">
          <cell r="H214">
            <v>0</v>
          </cell>
          <cell r="I214">
            <v>0</v>
          </cell>
        </row>
        <row r="215">
          <cell r="H215">
            <v>0</v>
          </cell>
        </row>
        <row r="216">
          <cell r="H216">
            <v>0</v>
          </cell>
          <cell r="I216">
            <v>0</v>
          </cell>
        </row>
        <row r="217">
          <cell r="H217">
            <v>0</v>
          </cell>
        </row>
        <row r="218">
          <cell r="I218">
            <v>0</v>
          </cell>
        </row>
        <row r="219">
          <cell r="H219">
            <v>1</v>
          </cell>
        </row>
        <row r="220">
          <cell r="H220">
            <v>0</v>
          </cell>
          <cell r="I220">
            <v>2</v>
          </cell>
        </row>
        <row r="227">
          <cell r="I227">
            <v>0</v>
          </cell>
        </row>
        <row r="228">
          <cell r="H228">
            <v>2</v>
          </cell>
          <cell r="I228">
            <v>1</v>
          </cell>
        </row>
        <row r="229">
          <cell r="H229">
            <v>1</v>
          </cell>
          <cell r="I229">
            <v>9</v>
          </cell>
        </row>
        <row r="230">
          <cell r="H230">
            <v>6</v>
          </cell>
          <cell r="I230">
            <v>10</v>
          </cell>
        </row>
        <row r="231">
          <cell r="I231">
            <v>0</v>
          </cell>
        </row>
        <row r="232">
          <cell r="H232">
            <v>0</v>
          </cell>
        </row>
        <row r="235">
          <cell r="H235">
            <v>0</v>
          </cell>
          <cell r="I235">
            <v>0</v>
          </cell>
        </row>
        <row r="236">
          <cell r="H236">
            <v>0</v>
          </cell>
        </row>
        <row r="237">
          <cell r="H237">
            <v>0</v>
          </cell>
          <cell r="I237">
            <v>0</v>
          </cell>
        </row>
        <row r="239">
          <cell r="H239">
            <v>0</v>
          </cell>
        </row>
        <row r="246">
          <cell r="I246">
            <v>0</v>
          </cell>
        </row>
        <row r="248">
          <cell r="I248">
            <v>1</v>
          </cell>
        </row>
        <row r="250">
          <cell r="H250">
            <v>0</v>
          </cell>
        </row>
        <row r="257">
          <cell r="H257">
            <v>0</v>
          </cell>
          <cell r="I257">
            <v>0</v>
          </cell>
        </row>
        <row r="258">
          <cell r="H258">
            <v>0</v>
          </cell>
          <cell r="I258">
            <v>0</v>
          </cell>
        </row>
        <row r="260">
          <cell r="I260">
            <v>0</v>
          </cell>
        </row>
        <row r="261">
          <cell r="H261">
            <v>1</v>
          </cell>
          <cell r="I261">
            <v>2</v>
          </cell>
        </row>
        <row r="262">
          <cell r="H262">
            <v>0</v>
          </cell>
          <cell r="I262">
            <v>0</v>
          </cell>
        </row>
        <row r="263">
          <cell r="H263">
            <v>0</v>
          </cell>
          <cell r="I263">
            <v>1</v>
          </cell>
        </row>
        <row r="264">
          <cell r="H264">
            <v>0</v>
          </cell>
        </row>
        <row r="265">
          <cell r="H265">
            <v>0</v>
          </cell>
          <cell r="I265">
            <v>1</v>
          </cell>
        </row>
        <row r="266">
          <cell r="H266">
            <v>0</v>
          </cell>
          <cell r="I266">
            <v>2</v>
          </cell>
        </row>
        <row r="268">
          <cell r="H268">
            <v>0</v>
          </cell>
          <cell r="I268">
            <v>1</v>
          </cell>
        </row>
        <row r="269">
          <cell r="H269">
            <v>6</v>
          </cell>
          <cell r="I269">
            <v>8</v>
          </cell>
        </row>
        <row r="270">
          <cell r="H270">
            <v>1</v>
          </cell>
          <cell r="I270">
            <v>0</v>
          </cell>
        </row>
        <row r="280">
          <cell r="H280">
            <v>2</v>
          </cell>
          <cell r="I280">
            <v>1</v>
          </cell>
        </row>
        <row r="288">
          <cell r="H288">
            <v>0</v>
          </cell>
          <cell r="I288">
            <v>0</v>
          </cell>
        </row>
        <row r="289">
          <cell r="H289">
            <v>4</v>
          </cell>
          <cell r="I289">
            <v>4</v>
          </cell>
        </row>
        <row r="291">
          <cell r="H291">
            <v>4</v>
          </cell>
          <cell r="I291">
            <v>4</v>
          </cell>
        </row>
        <row r="292">
          <cell r="H292">
            <v>0</v>
          </cell>
          <cell r="I292">
            <v>1</v>
          </cell>
        </row>
        <row r="294">
          <cell r="H294">
            <v>3</v>
          </cell>
          <cell r="I294">
            <v>2</v>
          </cell>
        </row>
        <row r="295">
          <cell r="H295">
            <v>1</v>
          </cell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H298">
            <v>0</v>
          </cell>
          <cell r="I298">
            <v>0</v>
          </cell>
        </row>
        <row r="299">
          <cell r="H299">
            <v>0</v>
          </cell>
          <cell r="I299">
            <v>2</v>
          </cell>
        </row>
        <row r="300">
          <cell r="H300">
            <v>1</v>
          </cell>
          <cell r="I300">
            <v>1</v>
          </cell>
        </row>
        <row r="301">
          <cell r="H301">
            <v>1</v>
          </cell>
          <cell r="I301">
            <v>1</v>
          </cell>
        </row>
        <row r="302">
          <cell r="H302">
            <v>10</v>
          </cell>
          <cell r="I302">
            <v>11</v>
          </cell>
        </row>
        <row r="303">
          <cell r="I303">
            <v>0</v>
          </cell>
        </row>
        <row r="304">
          <cell r="H304">
            <v>6</v>
          </cell>
          <cell r="I304">
            <v>5</v>
          </cell>
        </row>
        <row r="306">
          <cell r="H306">
            <v>2</v>
          </cell>
          <cell r="I306">
            <v>2</v>
          </cell>
        </row>
        <row r="307">
          <cell r="H307">
            <v>0</v>
          </cell>
          <cell r="I307">
            <v>0</v>
          </cell>
        </row>
        <row r="308">
          <cell r="I308">
            <v>0</v>
          </cell>
        </row>
        <row r="309">
          <cell r="H309">
            <v>1</v>
          </cell>
          <cell r="I309">
            <v>0</v>
          </cell>
        </row>
        <row r="310">
          <cell r="H310">
            <v>0</v>
          </cell>
          <cell r="I310">
            <v>1</v>
          </cell>
        </row>
        <row r="311">
          <cell r="H311">
            <v>0</v>
          </cell>
        </row>
        <row r="312">
          <cell r="H312">
            <v>2</v>
          </cell>
          <cell r="I312">
            <v>3</v>
          </cell>
        </row>
        <row r="313">
          <cell r="H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I316">
            <v>0</v>
          </cell>
        </row>
        <row r="317">
          <cell r="H317">
            <v>0</v>
          </cell>
          <cell r="I317">
            <v>1</v>
          </cell>
        </row>
        <row r="318">
          <cell r="H318">
            <v>0</v>
          </cell>
          <cell r="I318">
            <v>1</v>
          </cell>
        </row>
        <row r="320">
          <cell r="I320">
            <v>0</v>
          </cell>
        </row>
        <row r="327">
          <cell r="H327">
            <v>2</v>
          </cell>
          <cell r="I327">
            <v>2</v>
          </cell>
        </row>
        <row r="328">
          <cell r="H328">
            <v>3</v>
          </cell>
          <cell r="I328">
            <v>2</v>
          </cell>
        </row>
        <row r="329">
          <cell r="H329">
            <v>1</v>
          </cell>
          <cell r="I329">
            <v>0</v>
          </cell>
        </row>
        <row r="330">
          <cell r="H330">
            <v>6</v>
          </cell>
          <cell r="I330">
            <v>3</v>
          </cell>
        </row>
        <row r="331">
          <cell r="H331">
            <v>5</v>
          </cell>
          <cell r="I331">
            <v>1</v>
          </cell>
        </row>
        <row r="332">
          <cell r="H332">
            <v>5</v>
          </cell>
          <cell r="I332">
            <v>4</v>
          </cell>
        </row>
        <row r="333">
          <cell r="H333">
            <v>0</v>
          </cell>
          <cell r="I333">
            <v>1</v>
          </cell>
        </row>
        <row r="334">
          <cell r="H334">
            <v>0</v>
          </cell>
          <cell r="I334">
            <v>2</v>
          </cell>
        </row>
        <row r="335">
          <cell r="H335">
            <v>0</v>
          </cell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H338">
            <v>1</v>
          </cell>
          <cell r="I338">
            <v>0</v>
          </cell>
        </row>
        <row r="339">
          <cell r="I339">
            <v>0</v>
          </cell>
        </row>
        <row r="340">
          <cell r="H340">
            <v>0</v>
          </cell>
          <cell r="I340">
            <v>0</v>
          </cell>
        </row>
        <row r="341">
          <cell r="H341">
            <v>0</v>
          </cell>
          <cell r="I341">
            <v>0</v>
          </cell>
        </row>
        <row r="342">
          <cell r="H342">
            <v>0</v>
          </cell>
          <cell r="I342">
            <v>1</v>
          </cell>
        </row>
        <row r="349">
          <cell r="I349">
            <v>0</v>
          </cell>
        </row>
        <row r="350">
          <cell r="H350">
            <v>1</v>
          </cell>
          <cell r="I350">
            <v>2</v>
          </cell>
        </row>
        <row r="351">
          <cell r="H351">
            <v>1</v>
          </cell>
          <cell r="I351">
            <v>1</v>
          </cell>
        </row>
        <row r="352">
          <cell r="I352">
            <v>1</v>
          </cell>
        </row>
        <row r="353">
          <cell r="H353">
            <v>1</v>
          </cell>
          <cell r="I353">
            <v>1</v>
          </cell>
        </row>
        <row r="354">
          <cell r="I354">
            <v>0</v>
          </cell>
        </row>
        <row r="356">
          <cell r="H356">
            <v>0</v>
          </cell>
          <cell r="I356">
            <v>0</v>
          </cell>
        </row>
        <row r="357">
          <cell r="H357">
            <v>0</v>
          </cell>
          <cell r="I357">
            <v>0</v>
          </cell>
        </row>
        <row r="365">
          <cell r="H365">
            <v>0</v>
          </cell>
          <cell r="I365">
            <v>0</v>
          </cell>
        </row>
        <row r="366">
          <cell r="H366">
            <v>0</v>
          </cell>
          <cell r="I366">
            <v>0</v>
          </cell>
        </row>
        <row r="367">
          <cell r="H367">
            <v>2</v>
          </cell>
          <cell r="I367">
            <v>2</v>
          </cell>
        </row>
        <row r="368">
          <cell r="H368">
            <v>4</v>
          </cell>
          <cell r="I368">
            <v>7</v>
          </cell>
        </row>
        <row r="369">
          <cell r="H369">
            <v>1</v>
          </cell>
          <cell r="I369">
            <v>2</v>
          </cell>
        </row>
        <row r="371">
          <cell r="H371">
            <v>5</v>
          </cell>
          <cell r="I371">
            <v>8</v>
          </cell>
        </row>
        <row r="372">
          <cell r="H372">
            <v>0</v>
          </cell>
          <cell r="I372">
            <v>1</v>
          </cell>
        </row>
        <row r="373">
          <cell r="H373">
            <v>0</v>
          </cell>
          <cell r="I373">
            <v>0</v>
          </cell>
        </row>
        <row r="374">
          <cell r="H374">
            <v>1</v>
          </cell>
          <cell r="I374">
            <v>0</v>
          </cell>
        </row>
        <row r="375">
          <cell r="H375">
            <v>1</v>
          </cell>
        </row>
        <row r="376">
          <cell r="H376">
            <v>0</v>
          </cell>
          <cell r="I376">
            <v>1</v>
          </cell>
        </row>
        <row r="384">
          <cell r="H384">
            <v>2</v>
          </cell>
          <cell r="I384">
            <v>1</v>
          </cell>
        </row>
        <row r="385">
          <cell r="I385">
            <v>1</v>
          </cell>
        </row>
        <row r="386">
          <cell r="I386">
            <v>1</v>
          </cell>
        </row>
        <row r="387">
          <cell r="H387">
            <v>1</v>
          </cell>
          <cell r="I387">
            <v>1</v>
          </cell>
        </row>
        <row r="389">
          <cell r="H389">
            <v>1</v>
          </cell>
          <cell r="I389">
            <v>2</v>
          </cell>
        </row>
        <row r="390">
          <cell r="I390">
            <v>0</v>
          </cell>
        </row>
        <row r="391">
          <cell r="I391">
            <v>1</v>
          </cell>
        </row>
        <row r="399">
          <cell r="H399">
            <v>10</v>
          </cell>
          <cell r="I399">
            <v>16</v>
          </cell>
        </row>
        <row r="400">
          <cell r="H400">
            <v>0</v>
          </cell>
          <cell r="I400">
            <v>8</v>
          </cell>
        </row>
        <row r="401">
          <cell r="H401">
            <v>0</v>
          </cell>
          <cell r="I401">
            <v>3</v>
          </cell>
        </row>
        <row r="402">
          <cell r="H402">
            <v>6</v>
          </cell>
          <cell r="I402">
            <v>10</v>
          </cell>
        </row>
        <row r="403">
          <cell r="H403">
            <v>12</v>
          </cell>
          <cell r="I403">
            <v>13</v>
          </cell>
        </row>
        <row r="405">
          <cell r="H405">
            <v>2</v>
          </cell>
          <cell r="I405">
            <v>5</v>
          </cell>
        </row>
        <row r="406">
          <cell r="H406">
            <v>0</v>
          </cell>
          <cell r="I406">
            <v>1</v>
          </cell>
        </row>
        <row r="407">
          <cell r="H407">
            <v>1</v>
          </cell>
          <cell r="I407">
            <v>0</v>
          </cell>
        </row>
        <row r="414">
          <cell r="H414">
            <v>1</v>
          </cell>
          <cell r="I414">
            <v>1</v>
          </cell>
        </row>
        <row r="415">
          <cell r="H415">
            <v>9</v>
          </cell>
          <cell r="I415">
            <v>18</v>
          </cell>
        </row>
        <row r="416">
          <cell r="H416">
            <v>0</v>
          </cell>
          <cell r="I416">
            <v>0</v>
          </cell>
        </row>
        <row r="424">
          <cell r="H424">
            <v>0</v>
          </cell>
        </row>
        <row r="425">
          <cell r="H425">
            <v>0</v>
          </cell>
          <cell r="I425">
            <v>1</v>
          </cell>
        </row>
        <row r="427">
          <cell r="H427">
            <v>0</v>
          </cell>
          <cell r="I427">
            <v>0</v>
          </cell>
        </row>
        <row r="428">
          <cell r="H428">
            <v>0</v>
          </cell>
        </row>
        <row r="435">
          <cell r="H435">
            <v>0</v>
          </cell>
          <cell r="I435">
            <v>0</v>
          </cell>
        </row>
        <row r="436">
          <cell r="H436">
            <v>2</v>
          </cell>
          <cell r="I436">
            <v>1</v>
          </cell>
        </row>
        <row r="437">
          <cell r="H437">
            <v>0</v>
          </cell>
          <cell r="I437">
            <v>0</v>
          </cell>
        </row>
        <row r="438">
          <cell r="H438">
            <v>0</v>
          </cell>
          <cell r="I438">
            <v>1</v>
          </cell>
        </row>
        <row r="439">
          <cell r="H439">
            <v>3</v>
          </cell>
          <cell r="I439">
            <v>5</v>
          </cell>
        </row>
        <row r="440">
          <cell r="H440">
            <v>1</v>
          </cell>
          <cell r="I440">
            <v>0</v>
          </cell>
        </row>
        <row r="441">
          <cell r="I441">
            <v>0</v>
          </cell>
        </row>
        <row r="442">
          <cell r="I442">
            <v>1</v>
          </cell>
        </row>
        <row r="445">
          <cell r="I445">
            <v>0</v>
          </cell>
        </row>
        <row r="446">
          <cell r="H446">
            <v>5</v>
          </cell>
          <cell r="I446">
            <v>30</v>
          </cell>
        </row>
        <row r="447">
          <cell r="H447">
            <v>7</v>
          </cell>
          <cell r="I447">
            <v>2</v>
          </cell>
        </row>
        <row r="454">
          <cell r="H454">
            <v>0</v>
          </cell>
        </row>
        <row r="456">
          <cell r="I456">
            <v>0</v>
          </cell>
        </row>
        <row r="457">
          <cell r="I457">
            <v>0</v>
          </cell>
        </row>
        <row r="464">
          <cell r="H464">
            <v>0</v>
          </cell>
          <cell r="I464">
            <v>0</v>
          </cell>
        </row>
        <row r="465">
          <cell r="H465">
            <v>1</v>
          </cell>
          <cell r="I465">
            <v>0</v>
          </cell>
        </row>
        <row r="466">
          <cell r="H466">
            <v>0</v>
          </cell>
          <cell r="I466">
            <v>0</v>
          </cell>
        </row>
        <row r="468">
          <cell r="H468">
            <v>0</v>
          </cell>
          <cell r="I468">
            <v>0</v>
          </cell>
        </row>
        <row r="469">
          <cell r="I469">
            <v>0</v>
          </cell>
        </row>
        <row r="470">
          <cell r="H470">
            <v>1</v>
          </cell>
          <cell r="I470">
            <v>2</v>
          </cell>
        </row>
        <row r="477">
          <cell r="H477">
            <v>0</v>
          </cell>
          <cell r="I477">
            <v>6</v>
          </cell>
        </row>
        <row r="487">
          <cell r="H487">
            <v>0</v>
          </cell>
          <cell r="I487">
            <v>0</v>
          </cell>
        </row>
        <row r="495">
          <cell r="H495">
            <v>1</v>
          </cell>
          <cell r="I495">
            <v>10</v>
          </cell>
        </row>
        <row r="496">
          <cell r="H496">
            <v>0</v>
          </cell>
          <cell r="I496">
            <v>4</v>
          </cell>
        </row>
        <row r="497">
          <cell r="H497">
            <v>3</v>
          </cell>
          <cell r="I497">
            <v>17</v>
          </cell>
        </row>
        <row r="498">
          <cell r="H498">
            <v>1</v>
          </cell>
          <cell r="I498">
            <v>10</v>
          </cell>
        </row>
        <row r="499">
          <cell r="H499">
            <v>0</v>
          </cell>
          <cell r="I499">
            <v>19</v>
          </cell>
        </row>
        <row r="500">
          <cell r="H500">
            <v>0</v>
          </cell>
          <cell r="I500">
            <v>4</v>
          </cell>
        </row>
        <row r="501">
          <cell r="I501">
            <v>0</v>
          </cell>
        </row>
        <row r="502">
          <cell r="H502">
            <v>0</v>
          </cell>
          <cell r="I502">
            <v>21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0"/>
  <sheetViews>
    <sheetView tabSelected="1" topLeftCell="A13" workbookViewId="0">
      <selection activeCell="P27" sqref="P27"/>
    </sheetView>
  </sheetViews>
  <sheetFormatPr defaultRowHeight="18.75" x14ac:dyDescent="0.25"/>
  <cols>
    <col min="1" max="1" width="7.42578125" customWidth="1"/>
    <col min="2" max="2" width="35.140625" customWidth="1"/>
    <col min="3" max="3" width="6.5703125" customWidth="1"/>
    <col min="4" max="4" width="5.42578125" customWidth="1"/>
    <col min="5" max="5" width="9.7109375" customWidth="1"/>
    <col min="6" max="6" width="6.5703125" customWidth="1"/>
    <col min="7" max="7" width="6.7109375" customWidth="1"/>
    <col min="8" max="8" width="10.42578125" customWidth="1"/>
    <col min="9" max="9" width="11.140625" customWidth="1"/>
    <col min="16" max="16384" width="9.140625" style="10"/>
  </cols>
  <sheetData>
    <row r="1" spans="1:15" customFormat="1" ht="15.75" x14ac:dyDescent="0.2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"/>
      <c r="K1" s="1"/>
      <c r="L1" s="1"/>
      <c r="M1" s="1"/>
      <c r="N1" s="1"/>
      <c r="O1" s="1"/>
    </row>
    <row r="2" spans="1:15" customFormat="1" ht="34.5" customHeight="1" x14ac:dyDescent="0.25">
      <c r="A2" s="119" t="s">
        <v>1</v>
      </c>
      <c r="B2" s="120"/>
      <c r="C2" s="120"/>
      <c r="D2" s="120"/>
      <c r="E2" s="120"/>
      <c r="F2" s="120"/>
      <c r="G2" s="120"/>
      <c r="H2" s="120"/>
      <c r="I2" s="120"/>
      <c r="J2" s="1"/>
      <c r="K2" s="1"/>
      <c r="L2" s="1"/>
      <c r="M2" s="1"/>
      <c r="N2" s="1"/>
      <c r="O2" s="1"/>
    </row>
    <row r="3" spans="1:15" customFormat="1" ht="21" customHeight="1" x14ac:dyDescent="0.25">
      <c r="A3" s="119" t="s">
        <v>2</v>
      </c>
      <c r="B3" s="121"/>
      <c r="C3" s="121"/>
      <c r="D3" s="121"/>
      <c r="E3" s="120"/>
      <c r="F3" s="120"/>
      <c r="G3" s="120"/>
      <c r="H3" s="120"/>
      <c r="I3" s="120"/>
      <c r="J3" s="1"/>
      <c r="K3" s="1"/>
      <c r="L3" s="1"/>
      <c r="M3" s="1"/>
      <c r="N3" s="1"/>
      <c r="O3" s="1"/>
    </row>
    <row r="4" spans="1:15" customFormat="1" ht="12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5" customFormat="1" ht="13.5" customHeight="1" x14ac:dyDescent="0.3">
      <c r="A5" s="122" t="s">
        <v>3</v>
      </c>
      <c r="B5" s="123"/>
      <c r="C5" s="123"/>
      <c r="D5" s="123"/>
      <c r="E5" s="124"/>
      <c r="F5" s="124"/>
      <c r="G5" s="124"/>
      <c r="H5" s="124"/>
      <c r="I5" s="124"/>
      <c r="J5" s="3"/>
      <c r="K5" s="3"/>
      <c r="L5" s="3"/>
      <c r="M5" s="3"/>
      <c r="N5" s="3"/>
      <c r="O5" s="3"/>
    </row>
    <row r="6" spans="1:15" customFormat="1" ht="16.5" customHeight="1" x14ac:dyDescent="0.3">
      <c r="A6" s="4"/>
      <c r="B6" s="5">
        <f>C14</f>
        <v>2169</v>
      </c>
      <c r="C6" s="125" t="s">
        <v>4</v>
      </c>
      <c r="D6" s="126"/>
      <c r="E6" s="126"/>
      <c r="F6" s="126"/>
      <c r="G6" s="126"/>
      <c r="H6" s="126"/>
      <c r="I6" s="126"/>
      <c r="J6" s="3"/>
      <c r="K6" s="3"/>
      <c r="L6" s="3"/>
      <c r="M6" s="3"/>
      <c r="N6" s="3"/>
      <c r="O6" s="3"/>
    </row>
    <row r="7" spans="1:15" customFormat="1" ht="12.75" customHeight="1" x14ac:dyDescent="0.25">
      <c r="A7" s="127" t="s">
        <v>5</v>
      </c>
      <c r="B7" s="127"/>
      <c r="C7" s="127"/>
      <c r="D7" s="127"/>
      <c r="E7" s="127"/>
      <c r="F7" s="127"/>
      <c r="G7" s="127"/>
      <c r="H7" s="127"/>
      <c r="I7" s="127"/>
    </row>
    <row r="8" spans="1:15" customFormat="1" ht="13.5" customHeight="1" x14ac:dyDescent="0.25">
      <c r="A8" s="104" t="s">
        <v>6</v>
      </c>
      <c r="B8" s="104" t="s">
        <v>7</v>
      </c>
      <c r="C8" s="106" t="s">
        <v>8</v>
      </c>
      <c r="D8" s="107"/>
      <c r="E8" s="107"/>
      <c r="F8" s="107"/>
      <c r="G8" s="108" t="s">
        <v>9</v>
      </c>
      <c r="H8" s="109"/>
      <c r="I8" s="110"/>
    </row>
    <row r="9" spans="1:15" customFormat="1" ht="15" x14ac:dyDescent="0.25">
      <c r="A9" s="105"/>
      <c r="B9" s="105"/>
      <c r="C9" s="105" t="s">
        <v>10</v>
      </c>
      <c r="D9" s="114"/>
      <c r="E9" s="115" t="s">
        <v>11</v>
      </c>
      <c r="F9" s="116"/>
      <c r="G9" s="111"/>
      <c r="H9" s="112"/>
      <c r="I9" s="113"/>
    </row>
    <row r="10" spans="1:15" customFormat="1" ht="15" x14ac:dyDescent="0.25">
      <c r="A10" s="6">
        <v>1</v>
      </c>
      <c r="B10" s="7" t="s">
        <v>12</v>
      </c>
      <c r="C10" s="128">
        <v>864</v>
      </c>
      <c r="D10" s="129"/>
      <c r="E10" s="130">
        <v>995</v>
      </c>
      <c r="F10" s="131"/>
      <c r="G10" s="132">
        <f>(C10-E10)*100/E10</f>
        <v>-13.165829145728644</v>
      </c>
      <c r="H10" s="132"/>
      <c r="I10" s="132"/>
    </row>
    <row r="11" spans="1:15" customFormat="1" ht="27.75" customHeight="1" x14ac:dyDescent="0.25">
      <c r="A11" s="6">
        <v>2</v>
      </c>
      <c r="B11" s="7" t="s">
        <v>13</v>
      </c>
      <c r="C11" s="128">
        <v>1305</v>
      </c>
      <c r="D11" s="129"/>
      <c r="E11" s="130">
        <v>1084</v>
      </c>
      <c r="F11" s="131"/>
      <c r="G11" s="132">
        <f t="shared" ref="G11:G14" si="0">(C11-E11)*100/E11</f>
        <v>20.387453874538746</v>
      </c>
      <c r="H11" s="132"/>
      <c r="I11" s="132"/>
    </row>
    <row r="12" spans="1:15" customFormat="1" ht="15" x14ac:dyDescent="0.25">
      <c r="A12" s="6"/>
      <c r="B12" s="7" t="s">
        <v>14</v>
      </c>
      <c r="C12" s="128">
        <v>217</v>
      </c>
      <c r="D12" s="129"/>
      <c r="E12" s="130">
        <v>214</v>
      </c>
      <c r="F12" s="131"/>
      <c r="G12" s="132">
        <f t="shared" si="0"/>
        <v>1.4018691588785046</v>
      </c>
      <c r="H12" s="132"/>
      <c r="I12" s="132"/>
    </row>
    <row r="13" spans="1:15" customFormat="1" ht="15" x14ac:dyDescent="0.25">
      <c r="A13" s="6"/>
      <c r="B13" s="7" t="s">
        <v>15</v>
      </c>
      <c r="C13" s="128">
        <v>183</v>
      </c>
      <c r="D13" s="129"/>
      <c r="E13" s="130">
        <v>180</v>
      </c>
      <c r="F13" s="131"/>
      <c r="G13" s="132">
        <f t="shared" si="0"/>
        <v>1.6666666666666667</v>
      </c>
      <c r="H13" s="132"/>
      <c r="I13" s="132"/>
    </row>
    <row r="14" spans="1:15" customFormat="1" ht="15" x14ac:dyDescent="0.25">
      <c r="A14" s="6"/>
      <c r="B14" s="8" t="s">
        <v>16</v>
      </c>
      <c r="C14" s="128">
        <f>C10+C11</f>
        <v>2169</v>
      </c>
      <c r="D14" s="129"/>
      <c r="E14" s="130">
        <f>E10+E11</f>
        <v>2079</v>
      </c>
      <c r="F14" s="131"/>
      <c r="G14" s="132">
        <f t="shared" si="0"/>
        <v>4.329004329004329</v>
      </c>
      <c r="H14" s="132"/>
      <c r="I14" s="132"/>
    </row>
    <row r="15" spans="1:15" customFormat="1" ht="11.25" customHeight="1" x14ac:dyDescent="0.25">
      <c r="A15" s="9"/>
      <c r="B15" s="9"/>
      <c r="C15" s="9"/>
      <c r="D15" s="9"/>
      <c r="E15" s="9"/>
      <c r="F15" s="9"/>
      <c r="G15" s="9"/>
      <c r="H15" s="9"/>
      <c r="I15" s="9"/>
    </row>
    <row r="16" spans="1:15" customFormat="1" ht="16.5" customHeight="1" x14ac:dyDescent="0.25">
      <c r="A16" s="138" t="s">
        <v>17</v>
      </c>
      <c r="B16" s="138"/>
      <c r="C16" s="138"/>
      <c r="D16" s="138"/>
      <c r="E16" s="138"/>
      <c r="F16" s="138"/>
      <c r="G16" s="138"/>
      <c r="H16" s="138"/>
      <c r="I16" s="138"/>
    </row>
    <row r="17" spans="1:15" customFormat="1" ht="15" x14ac:dyDescent="0.25">
      <c r="A17" s="133" t="s">
        <v>18</v>
      </c>
      <c r="B17" s="133"/>
      <c r="C17" s="133"/>
      <c r="D17" s="133"/>
      <c r="E17" s="133"/>
      <c r="F17" s="133"/>
      <c r="G17" s="133"/>
      <c r="H17" s="133"/>
      <c r="I17" s="133"/>
    </row>
    <row r="18" spans="1:15" customFormat="1" ht="46.5" customHeight="1" x14ac:dyDescent="0.25">
      <c r="A18" s="140" t="s">
        <v>373</v>
      </c>
      <c r="B18" s="141"/>
      <c r="C18" s="141"/>
      <c r="D18" s="141"/>
      <c r="E18" s="141"/>
      <c r="F18" s="141"/>
      <c r="G18" s="141"/>
      <c r="H18" s="141"/>
      <c r="I18" s="141"/>
      <c r="J18" s="1"/>
      <c r="K18" s="1"/>
      <c r="L18" s="102" t="s">
        <v>371</v>
      </c>
      <c r="M18" s="103" t="s">
        <v>372</v>
      </c>
      <c r="N18" s="103"/>
      <c r="O18" s="103"/>
    </row>
    <row r="19" spans="1:15" customFormat="1" ht="15" customHeight="1" x14ac:dyDescent="0.25">
      <c r="A19" s="133" t="s">
        <v>374</v>
      </c>
      <c r="B19" s="134"/>
      <c r="C19" s="134"/>
      <c r="D19" s="134"/>
      <c r="E19" s="134"/>
      <c r="F19" s="134"/>
      <c r="G19" s="134"/>
      <c r="H19" s="134"/>
      <c r="I19" s="134"/>
      <c r="J19" s="1"/>
      <c r="K19" s="1"/>
      <c r="L19" s="1"/>
      <c r="M19" s="1"/>
      <c r="N19" s="1"/>
      <c r="O19" s="1"/>
    </row>
    <row r="20" spans="1:15" customFormat="1" ht="37.5" customHeight="1" x14ac:dyDescent="0.25">
      <c r="A20" s="135" t="s">
        <v>19</v>
      </c>
      <c r="B20" s="103"/>
      <c r="C20" s="103"/>
      <c r="D20" s="103"/>
      <c r="E20" s="103"/>
      <c r="F20" s="103"/>
      <c r="G20" s="103"/>
      <c r="H20" s="103"/>
      <c r="I20" s="103"/>
      <c r="J20" s="1"/>
      <c r="K20" s="1"/>
      <c r="L20" s="1"/>
      <c r="M20" s="1"/>
      <c r="N20" s="1"/>
      <c r="O20" s="1"/>
    </row>
    <row r="21" spans="1:15" customFormat="1" ht="32.25" customHeight="1" x14ac:dyDescent="0.25">
      <c r="A21" s="135" t="s">
        <v>20</v>
      </c>
      <c r="B21" s="136"/>
      <c r="C21" s="136"/>
      <c r="D21" s="136"/>
      <c r="E21" s="136"/>
      <c r="F21" s="136"/>
      <c r="G21" s="136"/>
      <c r="H21" s="136"/>
      <c r="I21" s="136"/>
      <c r="J21" s="1"/>
      <c r="K21" s="1"/>
      <c r="L21" s="1"/>
      <c r="M21" s="1"/>
      <c r="N21" s="1"/>
      <c r="O21" s="1"/>
    </row>
    <row r="22" spans="1:15" customFormat="1" ht="21" customHeight="1" x14ac:dyDescent="0.25">
      <c r="A22" s="137" t="s">
        <v>21</v>
      </c>
      <c r="B22" s="137"/>
      <c r="C22" s="137"/>
      <c r="D22" s="137"/>
      <c r="E22" s="137"/>
      <c r="F22" s="137"/>
      <c r="G22" s="137"/>
      <c r="H22" s="137"/>
      <c r="I22" s="137"/>
      <c r="J22" s="1"/>
      <c r="K22" s="1"/>
      <c r="L22" s="1"/>
      <c r="M22" s="1"/>
      <c r="N22" s="1"/>
      <c r="O22" s="1"/>
    </row>
    <row r="23" spans="1:15" customFormat="1" ht="51" customHeight="1" x14ac:dyDescent="0.25">
      <c r="A23" s="135" t="s">
        <v>22</v>
      </c>
      <c r="B23" s="136"/>
      <c r="C23" s="136"/>
      <c r="D23" s="136"/>
      <c r="E23" s="136"/>
      <c r="F23" s="136"/>
      <c r="G23" s="136"/>
      <c r="H23" s="136"/>
      <c r="I23" s="136"/>
      <c r="J23" s="1"/>
      <c r="K23" s="1"/>
      <c r="L23" s="1"/>
      <c r="M23" s="1"/>
      <c r="N23" s="1"/>
      <c r="O23" s="1"/>
    </row>
    <row r="24" spans="1:15" customFormat="1" ht="36" customHeight="1" x14ac:dyDescent="0.25">
      <c r="A24" s="138" t="s">
        <v>23</v>
      </c>
      <c r="B24" s="123"/>
      <c r="C24" s="123"/>
      <c r="D24" s="123"/>
      <c r="E24" s="123"/>
      <c r="F24" s="123"/>
      <c r="G24" s="123"/>
      <c r="H24" s="123"/>
      <c r="I24" s="139"/>
      <c r="J24" s="11"/>
      <c r="K24" s="11"/>
      <c r="L24" s="11"/>
      <c r="M24" s="11"/>
      <c r="N24" s="11"/>
      <c r="O24" s="11"/>
    </row>
    <row r="25" spans="1:15" customFormat="1" ht="12.75" customHeight="1" x14ac:dyDescent="0.25">
      <c r="A25" s="127" t="s">
        <v>24</v>
      </c>
      <c r="B25" s="127"/>
      <c r="C25" s="127"/>
      <c r="D25" s="127"/>
      <c r="E25" s="127"/>
      <c r="F25" s="127"/>
      <c r="G25" s="127"/>
      <c r="H25" s="127"/>
      <c r="I25" s="127"/>
    </row>
    <row r="26" spans="1:15" customFormat="1" ht="15" customHeight="1" x14ac:dyDescent="0.25">
      <c r="A26" s="104" t="s">
        <v>6</v>
      </c>
      <c r="B26" s="153" t="s">
        <v>25</v>
      </c>
      <c r="C26" s="154"/>
      <c r="D26" s="115" t="s">
        <v>26</v>
      </c>
      <c r="E26" s="157"/>
      <c r="F26" s="158"/>
      <c r="G26" s="159"/>
      <c r="H26" s="160" t="s">
        <v>27</v>
      </c>
      <c r="I26" s="107"/>
    </row>
    <row r="27" spans="1:15" customFormat="1" ht="15" customHeight="1" x14ac:dyDescent="0.25">
      <c r="A27" s="152"/>
      <c r="B27" s="155"/>
      <c r="C27" s="156"/>
      <c r="D27" s="115" t="s">
        <v>28</v>
      </c>
      <c r="E27" s="162"/>
      <c r="F27" s="115" t="s">
        <v>29</v>
      </c>
      <c r="G27" s="159"/>
      <c r="H27" s="161"/>
      <c r="I27" s="107"/>
    </row>
    <row r="28" spans="1:15" customFormat="1" ht="15.75" x14ac:dyDescent="0.25">
      <c r="A28" s="12">
        <v>1</v>
      </c>
      <c r="B28" s="142" t="s">
        <v>30</v>
      </c>
      <c r="C28" s="143"/>
      <c r="D28" s="144">
        <v>269</v>
      </c>
      <c r="E28" s="145"/>
      <c r="F28" s="144">
        <v>158</v>
      </c>
      <c r="G28" s="145"/>
      <c r="H28" s="146">
        <f>(D28+F28)*100/2169</f>
        <v>19.686491470723837</v>
      </c>
      <c r="I28" s="146"/>
    </row>
    <row r="29" spans="1:15" customFormat="1" ht="15.75" x14ac:dyDescent="0.25">
      <c r="A29" s="13">
        <v>2</v>
      </c>
      <c r="B29" s="147" t="s">
        <v>31</v>
      </c>
      <c r="C29" s="148"/>
      <c r="D29" s="149">
        <v>58</v>
      </c>
      <c r="E29" s="150"/>
      <c r="F29" s="149">
        <v>40</v>
      </c>
      <c r="G29" s="150"/>
      <c r="H29" s="151">
        <f t="shared" ref="H29:H41" si="1">(D29+F29)*100/2169</f>
        <v>4.5182111572153065</v>
      </c>
      <c r="I29" s="151"/>
    </row>
    <row r="30" spans="1:15" customFormat="1" ht="15.75" customHeight="1" x14ac:dyDescent="0.25">
      <c r="A30" s="12">
        <v>3</v>
      </c>
      <c r="B30" s="142" t="s">
        <v>32</v>
      </c>
      <c r="C30" s="163"/>
      <c r="D30" s="144">
        <v>162</v>
      </c>
      <c r="E30" s="145"/>
      <c r="F30" s="144">
        <v>123</v>
      </c>
      <c r="G30" s="145"/>
      <c r="H30" s="146">
        <f t="shared" si="1"/>
        <v>13.13969571230982</v>
      </c>
      <c r="I30" s="146"/>
    </row>
    <row r="31" spans="1:15" customFormat="1" ht="15.75" x14ac:dyDescent="0.25">
      <c r="A31" s="13">
        <v>4</v>
      </c>
      <c r="B31" s="147" t="s">
        <v>33</v>
      </c>
      <c r="C31" s="148"/>
      <c r="D31" s="149">
        <v>28</v>
      </c>
      <c r="E31" s="150"/>
      <c r="F31" s="149">
        <v>18</v>
      </c>
      <c r="G31" s="150"/>
      <c r="H31" s="151">
        <f t="shared" si="1"/>
        <v>2.1207929921622868</v>
      </c>
      <c r="I31" s="151"/>
    </row>
    <row r="32" spans="1:15" customFormat="1" ht="15.75" x14ac:dyDescent="0.25">
      <c r="A32" s="13">
        <v>5</v>
      </c>
      <c r="B32" s="147" t="s">
        <v>34</v>
      </c>
      <c r="C32" s="148"/>
      <c r="D32" s="149">
        <v>16</v>
      </c>
      <c r="E32" s="150"/>
      <c r="F32" s="149">
        <v>17</v>
      </c>
      <c r="G32" s="150"/>
      <c r="H32" s="151">
        <f t="shared" si="1"/>
        <v>1.5214384508990317</v>
      </c>
      <c r="I32" s="151"/>
    </row>
    <row r="33" spans="1:15" customFormat="1" ht="15.75" x14ac:dyDescent="0.25">
      <c r="A33" s="13">
        <v>6</v>
      </c>
      <c r="B33" s="147" t="s">
        <v>35</v>
      </c>
      <c r="C33" s="148"/>
      <c r="D33" s="149">
        <v>8</v>
      </c>
      <c r="E33" s="150"/>
      <c r="F33" s="149">
        <v>17</v>
      </c>
      <c r="G33" s="150"/>
      <c r="H33" s="151">
        <f t="shared" si="1"/>
        <v>1.152604887044721</v>
      </c>
      <c r="I33" s="151"/>
    </row>
    <row r="34" spans="1:15" customFormat="1" ht="15.75" x14ac:dyDescent="0.25">
      <c r="A34" s="13">
        <v>7</v>
      </c>
      <c r="B34" s="147" t="s">
        <v>36</v>
      </c>
      <c r="C34" s="167"/>
      <c r="D34" s="149">
        <v>7</v>
      </c>
      <c r="E34" s="150"/>
      <c r="F34" s="149">
        <v>3</v>
      </c>
      <c r="G34" s="150"/>
      <c r="H34" s="151">
        <f t="shared" si="1"/>
        <v>0.46104195481788846</v>
      </c>
      <c r="I34" s="151"/>
    </row>
    <row r="35" spans="1:15" customFormat="1" ht="15.75" x14ac:dyDescent="0.25">
      <c r="A35" s="13">
        <v>8</v>
      </c>
      <c r="B35" s="165" t="s">
        <v>37</v>
      </c>
      <c r="C35" s="148"/>
      <c r="D35" s="149">
        <v>9</v>
      </c>
      <c r="E35" s="150"/>
      <c r="F35" s="149">
        <v>13</v>
      </c>
      <c r="G35" s="150"/>
      <c r="H35" s="151">
        <f t="shared" si="1"/>
        <v>1.0142923005993545</v>
      </c>
      <c r="I35" s="151"/>
    </row>
    <row r="36" spans="1:15" customFormat="1" ht="15.75" x14ac:dyDescent="0.25">
      <c r="A36" s="12">
        <v>9</v>
      </c>
      <c r="B36" s="164" t="s">
        <v>38</v>
      </c>
      <c r="C36" s="163"/>
      <c r="D36" s="144">
        <v>107</v>
      </c>
      <c r="E36" s="145"/>
      <c r="F36" s="144">
        <v>603</v>
      </c>
      <c r="G36" s="145"/>
      <c r="H36" s="146">
        <f t="shared" si="1"/>
        <v>32.733978792070076</v>
      </c>
      <c r="I36" s="146"/>
    </row>
    <row r="37" spans="1:15" customFormat="1" ht="15.75" customHeight="1" x14ac:dyDescent="0.25">
      <c r="A37" s="13">
        <v>10</v>
      </c>
      <c r="B37" s="165" t="s">
        <v>39</v>
      </c>
      <c r="C37" s="166"/>
      <c r="D37" s="149">
        <v>2</v>
      </c>
      <c r="E37" s="150"/>
      <c r="F37" s="149">
        <v>3</v>
      </c>
      <c r="G37" s="150"/>
      <c r="H37" s="151">
        <f t="shared" si="1"/>
        <v>0.23052097740894423</v>
      </c>
      <c r="I37" s="151"/>
    </row>
    <row r="38" spans="1:15" customFormat="1" ht="15.75" x14ac:dyDescent="0.25">
      <c r="A38" s="13">
        <v>11</v>
      </c>
      <c r="B38" s="165" t="s">
        <v>40</v>
      </c>
      <c r="C38" s="166"/>
      <c r="D38" s="149">
        <v>3</v>
      </c>
      <c r="E38" s="150"/>
      <c r="F38" s="149">
        <v>2</v>
      </c>
      <c r="G38" s="150"/>
      <c r="H38" s="151">
        <f t="shared" si="1"/>
        <v>0.23052097740894423</v>
      </c>
      <c r="I38" s="151"/>
    </row>
    <row r="39" spans="1:15" customFormat="1" ht="15.75" x14ac:dyDescent="0.25">
      <c r="A39" s="13">
        <v>12</v>
      </c>
      <c r="B39" s="170" t="s">
        <v>41</v>
      </c>
      <c r="C39" s="171"/>
      <c r="D39" s="149">
        <v>2</v>
      </c>
      <c r="E39" s="150"/>
      <c r="F39" s="149">
        <v>2</v>
      </c>
      <c r="G39" s="150"/>
      <c r="H39" s="151">
        <f t="shared" si="1"/>
        <v>0.18441678192715538</v>
      </c>
      <c r="I39" s="151"/>
    </row>
    <row r="40" spans="1:15" customFormat="1" ht="15.75" customHeight="1" x14ac:dyDescent="0.25">
      <c r="A40" s="13">
        <v>13</v>
      </c>
      <c r="B40" s="165" t="s">
        <v>42</v>
      </c>
      <c r="C40" s="166"/>
      <c r="D40" s="149"/>
      <c r="E40" s="150"/>
      <c r="F40" s="149">
        <v>1</v>
      </c>
      <c r="G40" s="150"/>
      <c r="H40" s="151">
        <f t="shared" si="1"/>
        <v>4.6104195481788846E-2</v>
      </c>
      <c r="I40" s="151"/>
    </row>
    <row r="41" spans="1:15" customFormat="1" ht="15.75" x14ac:dyDescent="0.25">
      <c r="A41" s="14"/>
      <c r="B41" s="168" t="s">
        <v>16</v>
      </c>
      <c r="C41" s="168"/>
      <c r="D41" s="169">
        <f>SUM(D28:D40)</f>
        <v>671</v>
      </c>
      <c r="E41" s="150"/>
      <c r="F41" s="169">
        <f>SUM(F28:F40)</f>
        <v>1000</v>
      </c>
      <c r="G41" s="150"/>
      <c r="H41" s="151">
        <f t="shared" si="1"/>
        <v>77.040110650069153</v>
      </c>
      <c r="I41" s="151"/>
    </row>
    <row r="42" spans="1:15" ht="8.25" customHeight="1" x14ac:dyDescent="0.25">
      <c r="A42" s="15"/>
      <c r="B42" s="9"/>
      <c r="C42" s="9"/>
      <c r="D42" s="9"/>
      <c r="E42" s="9"/>
      <c r="F42" s="9"/>
      <c r="G42" s="9"/>
      <c r="H42" s="9"/>
      <c r="I42" s="9"/>
      <c r="J42" s="10"/>
      <c r="K42" s="10"/>
      <c r="L42" s="10"/>
      <c r="M42" s="10"/>
      <c r="N42" s="10"/>
      <c r="O42" s="10"/>
    </row>
    <row r="43" spans="1:15" x14ac:dyDescent="0.25">
      <c r="A43" s="138" t="s">
        <v>43</v>
      </c>
      <c r="B43" s="124"/>
      <c r="C43" s="124"/>
      <c r="D43" s="124"/>
      <c r="E43" s="124"/>
      <c r="F43" s="124"/>
      <c r="G43" s="124"/>
      <c r="H43" s="124"/>
      <c r="I43" s="172"/>
    </row>
    <row r="44" spans="1:15" x14ac:dyDescent="0.25">
      <c r="A44" s="173" t="s">
        <v>44</v>
      </c>
      <c r="B44" s="124"/>
      <c r="C44" s="124"/>
      <c r="D44" s="124"/>
      <c r="E44" s="124"/>
      <c r="F44" s="124"/>
      <c r="G44" s="124"/>
      <c r="H44" s="124"/>
      <c r="I44" s="172"/>
    </row>
    <row r="45" spans="1:15" ht="15.75" customHeight="1" x14ac:dyDescent="0.25">
      <c r="A45" s="16"/>
      <c r="B45" s="174">
        <f>C68+D68</f>
        <v>2053</v>
      </c>
      <c r="C45" s="124"/>
      <c r="D45" s="17" t="s">
        <v>45</v>
      </c>
      <c r="E45" s="18"/>
      <c r="F45" s="2"/>
      <c r="G45" s="2"/>
      <c r="H45" s="2"/>
      <c r="I45" s="9"/>
    </row>
    <row r="46" spans="1:15" ht="12.75" customHeight="1" x14ac:dyDescent="0.25">
      <c r="A46" s="9"/>
      <c r="B46" s="9"/>
      <c r="C46" s="9"/>
      <c r="D46" s="9"/>
      <c r="E46" s="9"/>
      <c r="F46" s="9"/>
      <c r="G46" s="9"/>
      <c r="H46" s="175" t="s">
        <v>46</v>
      </c>
      <c r="I46" s="176"/>
    </row>
    <row r="47" spans="1:15" ht="24.75" customHeight="1" x14ac:dyDescent="0.25">
      <c r="A47" s="104" t="s">
        <v>6</v>
      </c>
      <c r="B47" s="104" t="s">
        <v>47</v>
      </c>
      <c r="C47" s="178" t="s">
        <v>48</v>
      </c>
      <c r="D47" s="179"/>
      <c r="E47" s="180"/>
      <c r="F47" s="178" t="s">
        <v>49</v>
      </c>
      <c r="G47" s="181"/>
      <c r="H47" s="182"/>
      <c r="I47" s="183" t="s">
        <v>50</v>
      </c>
    </row>
    <row r="48" spans="1:15" ht="38.25" customHeight="1" x14ac:dyDescent="0.25">
      <c r="A48" s="177"/>
      <c r="B48" s="177"/>
      <c r="C48" s="19" t="s">
        <v>51</v>
      </c>
      <c r="D48" s="19" t="s">
        <v>52</v>
      </c>
      <c r="E48" s="20" t="s">
        <v>53</v>
      </c>
      <c r="F48" s="19" t="s">
        <v>51</v>
      </c>
      <c r="G48" s="19" t="s">
        <v>52</v>
      </c>
      <c r="H48" s="20" t="s">
        <v>53</v>
      </c>
      <c r="I48" s="184"/>
      <c r="J48" s="21">
        <v>2021</v>
      </c>
      <c r="K48" s="21">
        <v>2020</v>
      </c>
    </row>
    <row r="49" spans="1:15" ht="15.75" customHeight="1" x14ac:dyDescent="0.25">
      <c r="A49" s="13">
        <v>1</v>
      </c>
      <c r="B49" s="22" t="s">
        <v>54</v>
      </c>
      <c r="C49" s="12">
        <f>'[1]9 мес.'!D45+'[1]IV кв.'!C45</f>
        <v>466</v>
      </c>
      <c r="D49" s="12">
        <f>'[1]9 мес.'!E45+'[1]IV кв.'!D45</f>
        <v>523</v>
      </c>
      <c r="E49" s="23">
        <f>(C49+D49)*100/2169</f>
        <v>45.597049331489167</v>
      </c>
      <c r="F49" s="12">
        <v>593</v>
      </c>
      <c r="G49" s="12">
        <v>481</v>
      </c>
      <c r="H49" s="23">
        <f>(F49+G49)*100/2079</f>
        <v>51.659451659451662</v>
      </c>
      <c r="I49" s="24">
        <f t="shared" ref="I49:I68" si="2">(J49-K49)*100/K49</f>
        <v>-7.9143389199255125</v>
      </c>
      <c r="J49">
        <f>C49+D49</f>
        <v>989</v>
      </c>
      <c r="K49">
        <f>F49+G49</f>
        <v>1074</v>
      </c>
    </row>
    <row r="50" spans="1:15" ht="15.75" customHeight="1" x14ac:dyDescent="0.25">
      <c r="A50" s="25">
        <v>2</v>
      </c>
      <c r="B50" s="26" t="s">
        <v>55</v>
      </c>
      <c r="C50" s="25">
        <f>'[1]9 мес.'!D46+'[1]IV кв.'!C46</f>
        <v>92</v>
      </c>
      <c r="D50" s="25">
        <f>'[1]9 мес.'!E46+'[1]IV кв.'!D46</f>
        <v>173</v>
      </c>
      <c r="E50" s="27">
        <f t="shared" ref="E50:E68" si="3">(C50+D50)*100/2169</f>
        <v>12.217611802674043</v>
      </c>
      <c r="F50" s="25">
        <v>68</v>
      </c>
      <c r="G50" s="25">
        <v>141</v>
      </c>
      <c r="H50" s="27">
        <f t="shared" ref="H50:H68" si="4">(F50+G50)*100/2079</f>
        <v>10.052910052910052</v>
      </c>
      <c r="I50" s="28">
        <f t="shared" si="2"/>
        <v>26.794258373205743</v>
      </c>
      <c r="J50">
        <f t="shared" ref="J50:J68" si="5">C50+D50</f>
        <v>265</v>
      </c>
      <c r="K50">
        <f t="shared" ref="K50:K68" si="6">F50+G50</f>
        <v>209</v>
      </c>
    </row>
    <row r="51" spans="1:15" ht="15.75" customHeight="1" x14ac:dyDescent="0.25">
      <c r="A51" s="25">
        <v>3</v>
      </c>
      <c r="B51" s="26" t="s">
        <v>56</v>
      </c>
      <c r="C51" s="25">
        <f>'[1]9 мес.'!D47+'[1]IV кв.'!C47</f>
        <v>33</v>
      </c>
      <c r="D51" s="25">
        <f>'[1]9 мес.'!E47+'[1]IV кв.'!D47</f>
        <v>251</v>
      </c>
      <c r="E51" s="27">
        <f t="shared" si="3"/>
        <v>13.093591516828031</v>
      </c>
      <c r="F51" s="25">
        <v>40</v>
      </c>
      <c r="G51" s="25">
        <v>118</v>
      </c>
      <c r="H51" s="27">
        <f t="shared" si="4"/>
        <v>7.5998075998076002</v>
      </c>
      <c r="I51" s="28">
        <f t="shared" si="2"/>
        <v>79.74683544303798</v>
      </c>
      <c r="J51">
        <f t="shared" si="5"/>
        <v>284</v>
      </c>
      <c r="K51">
        <f t="shared" si="6"/>
        <v>158</v>
      </c>
    </row>
    <row r="52" spans="1:15" ht="15.75" customHeight="1" x14ac:dyDescent="0.25">
      <c r="A52" s="13">
        <v>4</v>
      </c>
      <c r="B52" s="29" t="s">
        <v>57</v>
      </c>
      <c r="C52" s="13">
        <f>'[1]9 мес.'!D48+'[1]IV кв.'!C48</f>
        <v>1</v>
      </c>
      <c r="D52" s="13">
        <f>'[1]9 мес.'!E48+'[1]IV кв.'!D48</f>
        <v>19</v>
      </c>
      <c r="E52" s="30">
        <f t="shared" si="3"/>
        <v>0.92208390963577691</v>
      </c>
      <c r="F52" s="13">
        <v>9</v>
      </c>
      <c r="G52" s="13">
        <v>8</v>
      </c>
      <c r="H52" s="30">
        <f t="shared" si="4"/>
        <v>0.81770081770081771</v>
      </c>
      <c r="I52" s="31">
        <f t="shared" si="2"/>
        <v>17.647058823529413</v>
      </c>
      <c r="J52">
        <f t="shared" si="5"/>
        <v>20</v>
      </c>
      <c r="K52">
        <f t="shared" si="6"/>
        <v>17</v>
      </c>
    </row>
    <row r="53" spans="1:15" x14ac:dyDescent="0.25">
      <c r="A53" s="13">
        <v>5</v>
      </c>
      <c r="B53" s="29" t="s">
        <v>58</v>
      </c>
      <c r="C53" s="13">
        <f>'[1]9 мес.'!D49+'[1]IV кв.'!C49</f>
        <v>8</v>
      </c>
      <c r="D53" s="13">
        <f>'[1]9 мес.'!E49+'[1]IV кв.'!D49</f>
        <v>3</v>
      </c>
      <c r="E53" s="30">
        <f t="shared" si="3"/>
        <v>0.50714615029967725</v>
      </c>
      <c r="F53" s="13">
        <v>6</v>
      </c>
      <c r="G53" s="13">
        <v>3</v>
      </c>
      <c r="H53" s="30">
        <f t="shared" si="4"/>
        <v>0.4329004329004329</v>
      </c>
      <c r="I53" s="31">
        <f t="shared" si="2"/>
        <v>22.222222222222221</v>
      </c>
      <c r="J53">
        <f t="shared" si="5"/>
        <v>11</v>
      </c>
      <c r="K53">
        <f t="shared" si="6"/>
        <v>9</v>
      </c>
    </row>
    <row r="54" spans="1:15" ht="15.75" customHeight="1" x14ac:dyDescent="0.25">
      <c r="A54" s="13">
        <v>6</v>
      </c>
      <c r="B54" s="29" t="s">
        <v>59</v>
      </c>
      <c r="C54" s="13">
        <f>'[1]9 мес.'!D50+'[1]IV кв.'!C50</f>
        <v>16</v>
      </c>
      <c r="D54" s="13">
        <f>'[1]9 мес.'!E50+'[1]IV кв.'!D50</f>
        <v>43</v>
      </c>
      <c r="E54" s="30">
        <f t="shared" si="3"/>
        <v>2.7201475334255418</v>
      </c>
      <c r="F54" s="13">
        <v>9</v>
      </c>
      <c r="G54" s="13">
        <v>43</v>
      </c>
      <c r="H54" s="30">
        <f t="shared" si="4"/>
        <v>2.501202501202501</v>
      </c>
      <c r="I54" s="31">
        <f t="shared" si="2"/>
        <v>13.461538461538462</v>
      </c>
      <c r="J54">
        <f t="shared" si="5"/>
        <v>59</v>
      </c>
      <c r="K54">
        <f t="shared" si="6"/>
        <v>52</v>
      </c>
    </row>
    <row r="55" spans="1:15" x14ac:dyDescent="0.25">
      <c r="A55" s="13">
        <v>7</v>
      </c>
      <c r="B55" s="29" t="s">
        <v>60</v>
      </c>
      <c r="C55" s="13">
        <f>'[1]9 мес.'!D51+'[1]IV кв.'!C51</f>
        <v>21</v>
      </c>
      <c r="D55" s="13">
        <f>'[1]9 мес.'!E51+'[1]IV кв.'!D51</f>
        <v>13</v>
      </c>
      <c r="E55" s="30">
        <f t="shared" si="3"/>
        <v>1.5675426463808206</v>
      </c>
      <c r="F55" s="13">
        <v>12</v>
      </c>
      <c r="G55" s="13">
        <v>12</v>
      </c>
      <c r="H55" s="30">
        <f t="shared" si="4"/>
        <v>1.1544011544011543</v>
      </c>
      <c r="I55" s="31">
        <f t="shared" si="2"/>
        <v>41.666666666666664</v>
      </c>
      <c r="J55">
        <f t="shared" si="5"/>
        <v>34</v>
      </c>
      <c r="K55">
        <f t="shared" si="6"/>
        <v>24</v>
      </c>
    </row>
    <row r="56" spans="1:15" ht="15.75" customHeight="1" x14ac:dyDescent="0.25">
      <c r="A56" s="13">
        <v>8</v>
      </c>
      <c r="B56" s="29" t="s">
        <v>61</v>
      </c>
      <c r="C56" s="13">
        <f>'[1]9 мес.'!D52+'[1]IV кв.'!C52</f>
        <v>15</v>
      </c>
      <c r="D56" s="13">
        <f>'[1]9 мес.'!E52+'[1]IV кв.'!D52</f>
        <v>9</v>
      </c>
      <c r="E56" s="30">
        <f t="shared" si="3"/>
        <v>1.1065006915629323</v>
      </c>
      <c r="F56" s="13">
        <v>25</v>
      </c>
      <c r="G56" s="13">
        <v>12</v>
      </c>
      <c r="H56" s="30">
        <f t="shared" si="4"/>
        <v>1.7797017797017798</v>
      </c>
      <c r="I56" s="31">
        <f t="shared" si="2"/>
        <v>-35.135135135135137</v>
      </c>
      <c r="J56">
        <f t="shared" si="5"/>
        <v>24</v>
      </c>
      <c r="K56">
        <f t="shared" si="6"/>
        <v>37</v>
      </c>
      <c r="L56" s="10"/>
      <c r="M56" s="10"/>
      <c r="N56" s="10"/>
      <c r="O56" s="10"/>
    </row>
    <row r="57" spans="1:15" ht="15.75" customHeight="1" x14ac:dyDescent="0.25">
      <c r="A57" s="13">
        <v>9</v>
      </c>
      <c r="B57" s="29" t="s">
        <v>62</v>
      </c>
      <c r="C57" s="13">
        <f>'[1]9 мес.'!D53+'[1]IV кв.'!C53</f>
        <v>8</v>
      </c>
      <c r="D57" s="13">
        <f>'[1]9 мес.'!E53+'[1]IV кв.'!D53</f>
        <v>8</v>
      </c>
      <c r="E57" s="30">
        <f t="shared" si="3"/>
        <v>0.73766712770862153</v>
      </c>
      <c r="F57" s="13">
        <v>5</v>
      </c>
      <c r="G57" s="13">
        <v>5</v>
      </c>
      <c r="H57" s="30">
        <f t="shared" si="4"/>
        <v>0.48100048100048098</v>
      </c>
      <c r="I57" s="31">
        <f t="shared" si="2"/>
        <v>60</v>
      </c>
      <c r="J57">
        <f t="shared" si="5"/>
        <v>16</v>
      </c>
      <c r="K57">
        <f t="shared" si="6"/>
        <v>10</v>
      </c>
      <c r="L57" s="10"/>
      <c r="M57" s="10"/>
      <c r="N57" s="10"/>
      <c r="O57" s="10"/>
    </row>
    <row r="58" spans="1:15" x14ac:dyDescent="0.25">
      <c r="A58" s="13">
        <v>10</v>
      </c>
      <c r="B58" s="29" t="s">
        <v>63</v>
      </c>
      <c r="C58" s="13">
        <f>'[1]9 мес.'!D54+'[1]IV кв.'!C54</f>
        <v>12</v>
      </c>
      <c r="D58" s="13">
        <f>'[1]9 мес.'!E54+'[1]IV кв.'!D54</f>
        <v>5</v>
      </c>
      <c r="E58" s="30">
        <f t="shared" si="3"/>
        <v>0.78377132319041032</v>
      </c>
      <c r="F58" s="13">
        <v>7</v>
      </c>
      <c r="G58" s="13">
        <v>1</v>
      </c>
      <c r="H58" s="30">
        <f t="shared" si="4"/>
        <v>0.38480038480038481</v>
      </c>
      <c r="I58" s="31">
        <f t="shared" si="2"/>
        <v>112.5</v>
      </c>
      <c r="J58">
        <f t="shared" si="5"/>
        <v>17</v>
      </c>
      <c r="K58">
        <f t="shared" si="6"/>
        <v>8</v>
      </c>
      <c r="L58" s="10"/>
      <c r="M58" s="10"/>
      <c r="N58" s="10"/>
      <c r="O58" s="10"/>
    </row>
    <row r="59" spans="1:15" ht="15.75" customHeight="1" x14ac:dyDescent="0.25">
      <c r="A59" s="13">
        <v>11</v>
      </c>
      <c r="B59" s="29" t="s">
        <v>64</v>
      </c>
      <c r="C59" s="13">
        <f>'[1]9 мес.'!D55+'[1]IV кв.'!C55</f>
        <v>5</v>
      </c>
      <c r="D59" s="13">
        <f>'[1]9 мес.'!E55+'[1]IV кв.'!D55</f>
        <v>7</v>
      </c>
      <c r="E59" s="30">
        <f t="shared" si="3"/>
        <v>0.55325034578146615</v>
      </c>
      <c r="F59" s="13">
        <v>5</v>
      </c>
      <c r="G59" s="13">
        <v>14</v>
      </c>
      <c r="H59" s="30">
        <f t="shared" si="4"/>
        <v>0.91390091390091388</v>
      </c>
      <c r="I59" s="31">
        <f t="shared" si="2"/>
        <v>-36.842105263157897</v>
      </c>
      <c r="J59">
        <f t="shared" si="5"/>
        <v>12</v>
      </c>
      <c r="K59">
        <f t="shared" si="6"/>
        <v>19</v>
      </c>
      <c r="L59" s="10"/>
      <c r="M59" s="10"/>
      <c r="N59" s="10"/>
      <c r="O59" s="10"/>
    </row>
    <row r="60" spans="1:15" x14ac:dyDescent="0.25">
      <c r="A60" s="13">
        <v>12</v>
      </c>
      <c r="B60" s="29" t="s">
        <v>65</v>
      </c>
      <c r="C60" s="13">
        <f>'[1]9 мес.'!D56+'[1]IV кв.'!C56</f>
        <v>8</v>
      </c>
      <c r="D60" s="13">
        <f>'[1]9 мес.'!E56+'[1]IV кв.'!D56</f>
        <v>4</v>
      </c>
      <c r="E60" s="30">
        <f t="shared" si="3"/>
        <v>0.55325034578146615</v>
      </c>
      <c r="F60" s="13">
        <v>9</v>
      </c>
      <c r="G60" s="13">
        <v>2</v>
      </c>
      <c r="H60" s="30">
        <f t="shared" si="4"/>
        <v>0.52910052910052907</v>
      </c>
      <c r="I60" s="31">
        <f t="shared" si="2"/>
        <v>9.0909090909090917</v>
      </c>
      <c r="J60">
        <f t="shared" si="5"/>
        <v>12</v>
      </c>
      <c r="K60">
        <f t="shared" si="6"/>
        <v>11</v>
      </c>
      <c r="L60" s="10"/>
      <c r="M60" s="10"/>
      <c r="N60" s="10"/>
      <c r="O60" s="10"/>
    </row>
    <row r="61" spans="1:15" x14ac:dyDescent="0.25">
      <c r="A61" s="13">
        <v>13</v>
      </c>
      <c r="B61" s="29" t="s">
        <v>66</v>
      </c>
      <c r="C61" s="13">
        <f>'[1]9 мес.'!D57+'[1]IV кв.'!C57</f>
        <v>21</v>
      </c>
      <c r="D61" s="13">
        <f>'[1]9 мес.'!E57+'[1]IV кв.'!D57</f>
        <v>10</v>
      </c>
      <c r="E61" s="30">
        <f t="shared" si="3"/>
        <v>1.4292300599354542</v>
      </c>
      <c r="F61" s="13">
        <v>31</v>
      </c>
      <c r="G61" s="13">
        <v>24</v>
      </c>
      <c r="H61" s="30">
        <f t="shared" si="4"/>
        <v>2.6455026455026456</v>
      </c>
      <c r="I61" s="31">
        <f t="shared" si="2"/>
        <v>-43.636363636363633</v>
      </c>
      <c r="J61">
        <f t="shared" si="5"/>
        <v>31</v>
      </c>
      <c r="K61">
        <f t="shared" si="6"/>
        <v>55</v>
      </c>
      <c r="L61" s="10"/>
      <c r="M61" s="10"/>
      <c r="N61" s="10"/>
      <c r="O61" s="10"/>
    </row>
    <row r="62" spans="1:15" x14ac:dyDescent="0.25">
      <c r="A62" s="13">
        <v>14</v>
      </c>
      <c r="B62" s="29" t="s">
        <v>67</v>
      </c>
      <c r="C62" s="13">
        <f>'[1]9 мес.'!D58+'[1]IV кв.'!C58</f>
        <v>11</v>
      </c>
      <c r="D62" s="13">
        <f>'[1]9 мес.'!E58+'[1]IV кв.'!D58</f>
        <v>6</v>
      </c>
      <c r="E62" s="30">
        <f t="shared" si="3"/>
        <v>0.78377132319041032</v>
      </c>
      <c r="F62" s="13">
        <v>2</v>
      </c>
      <c r="G62" s="13">
        <v>2</v>
      </c>
      <c r="H62" s="30">
        <f t="shared" si="4"/>
        <v>0.1924001924001924</v>
      </c>
      <c r="I62" s="31">
        <f t="shared" si="2"/>
        <v>325</v>
      </c>
      <c r="J62">
        <f t="shared" si="5"/>
        <v>17</v>
      </c>
      <c r="K62">
        <f t="shared" si="6"/>
        <v>4</v>
      </c>
      <c r="L62" s="10"/>
      <c r="M62" s="10"/>
      <c r="N62" s="10"/>
      <c r="O62" s="10"/>
    </row>
    <row r="63" spans="1:15" x14ac:dyDescent="0.25">
      <c r="A63" s="13">
        <v>15</v>
      </c>
      <c r="B63" s="29" t="s">
        <v>68</v>
      </c>
      <c r="C63" s="13">
        <f>'[1]9 мес.'!D59+'[1]IV кв.'!C59</f>
        <v>29</v>
      </c>
      <c r="D63" s="13">
        <f>'[1]9 мес.'!E59+'[1]IV кв.'!D59</f>
        <v>42</v>
      </c>
      <c r="E63" s="30">
        <f t="shared" si="3"/>
        <v>3.2733978792070078</v>
      </c>
      <c r="F63" s="13">
        <v>17</v>
      </c>
      <c r="G63" s="13">
        <v>41</v>
      </c>
      <c r="H63" s="30">
        <f t="shared" si="4"/>
        <v>2.7898027898027897</v>
      </c>
      <c r="I63" s="31">
        <f t="shared" si="2"/>
        <v>22.413793103448278</v>
      </c>
      <c r="J63">
        <f t="shared" si="5"/>
        <v>71</v>
      </c>
      <c r="K63">
        <f t="shared" si="6"/>
        <v>58</v>
      </c>
      <c r="L63" s="10"/>
      <c r="M63" s="10"/>
      <c r="N63" s="10"/>
      <c r="O63" s="10"/>
    </row>
    <row r="64" spans="1:15" x14ac:dyDescent="0.25">
      <c r="A64" s="13">
        <v>16</v>
      </c>
      <c r="B64" s="29" t="s">
        <v>69</v>
      </c>
      <c r="C64" s="13">
        <f>'[1]9 мес.'!D60+'[1]IV кв.'!C60</f>
        <v>5</v>
      </c>
      <c r="D64" s="13">
        <f>'[1]9 мес.'!E60+'[1]IV кв.'!D60</f>
        <v>9</v>
      </c>
      <c r="E64" s="30">
        <f t="shared" si="3"/>
        <v>0.64545873674504384</v>
      </c>
      <c r="F64" s="13">
        <v>4</v>
      </c>
      <c r="G64" s="13">
        <v>4</v>
      </c>
      <c r="H64" s="30">
        <f t="shared" si="4"/>
        <v>0.38480038480038481</v>
      </c>
      <c r="I64" s="31">
        <f t="shared" si="2"/>
        <v>75</v>
      </c>
      <c r="J64">
        <f t="shared" si="5"/>
        <v>14</v>
      </c>
      <c r="K64">
        <f t="shared" si="6"/>
        <v>8</v>
      </c>
      <c r="L64" s="10"/>
      <c r="M64" s="10"/>
      <c r="N64" s="10"/>
      <c r="O64" s="10"/>
    </row>
    <row r="65" spans="1:15" x14ac:dyDescent="0.25">
      <c r="A65" s="13">
        <v>17</v>
      </c>
      <c r="B65" s="29" t="s">
        <v>70</v>
      </c>
      <c r="C65" s="13">
        <f>'[1]9 мес.'!D61+'[1]IV кв.'!C61</f>
        <v>3</v>
      </c>
      <c r="D65" s="13">
        <f>'[1]9 мес.'!E61+'[1]IV кв.'!D61</f>
        <v>3</v>
      </c>
      <c r="E65" s="30">
        <f t="shared" si="3"/>
        <v>0.27662517289073307</v>
      </c>
      <c r="F65" s="13"/>
      <c r="G65" s="13">
        <v>4</v>
      </c>
      <c r="H65" s="30">
        <f t="shared" si="4"/>
        <v>0.1924001924001924</v>
      </c>
      <c r="I65" s="31">
        <f t="shared" si="2"/>
        <v>50</v>
      </c>
      <c r="J65">
        <f t="shared" si="5"/>
        <v>6</v>
      </c>
      <c r="K65">
        <f t="shared" si="6"/>
        <v>4</v>
      </c>
      <c r="L65" s="10"/>
      <c r="M65" s="10"/>
      <c r="N65" s="10"/>
      <c r="O65" s="10"/>
    </row>
    <row r="66" spans="1:15" x14ac:dyDescent="0.25">
      <c r="A66" s="13">
        <v>18</v>
      </c>
      <c r="B66" s="29" t="s">
        <v>71</v>
      </c>
      <c r="C66" s="13">
        <f>'[1]9 мес.'!D62+'[1]IV кв.'!C62</f>
        <v>15</v>
      </c>
      <c r="D66" s="13">
        <f>'[1]9 мес.'!E62+'[1]IV кв.'!D62</f>
        <v>6</v>
      </c>
      <c r="E66" s="30">
        <f t="shared" si="3"/>
        <v>0.9681881051175657</v>
      </c>
      <c r="F66" s="13">
        <v>3</v>
      </c>
      <c r="G66" s="13">
        <v>8</v>
      </c>
      <c r="H66" s="30">
        <f t="shared" si="4"/>
        <v>0.52910052910052907</v>
      </c>
      <c r="I66" s="31">
        <f t="shared" si="2"/>
        <v>90.909090909090907</v>
      </c>
      <c r="J66">
        <f t="shared" si="5"/>
        <v>21</v>
      </c>
      <c r="K66">
        <f t="shared" si="6"/>
        <v>11</v>
      </c>
      <c r="L66" s="10"/>
      <c r="M66" s="10"/>
      <c r="N66" s="10"/>
      <c r="O66" s="10"/>
    </row>
    <row r="67" spans="1:15" x14ac:dyDescent="0.25">
      <c r="A67" s="13">
        <v>19</v>
      </c>
      <c r="B67" s="22" t="s">
        <v>72</v>
      </c>
      <c r="C67" s="12">
        <f>'[1]9 мес.'!D63+'[1]IV кв.'!C63</f>
        <v>82</v>
      </c>
      <c r="D67" s="12">
        <f>'[1]9 мес.'!E63+'[1]IV кв.'!D63</f>
        <v>68</v>
      </c>
      <c r="E67" s="23">
        <f t="shared" si="3"/>
        <v>6.9156293222683267</v>
      </c>
      <c r="F67" s="12">
        <v>118</v>
      </c>
      <c r="G67" s="12">
        <v>64</v>
      </c>
      <c r="H67" s="23">
        <f t="shared" si="4"/>
        <v>8.7542087542087543</v>
      </c>
      <c r="I67" s="24">
        <f t="shared" si="2"/>
        <v>-17.582417582417584</v>
      </c>
      <c r="J67">
        <f t="shared" si="5"/>
        <v>150</v>
      </c>
      <c r="K67">
        <f t="shared" si="6"/>
        <v>182</v>
      </c>
      <c r="L67" s="10"/>
      <c r="M67" s="10"/>
      <c r="N67" s="10"/>
      <c r="O67" s="10"/>
    </row>
    <row r="68" spans="1:15" ht="15.75" customHeight="1" x14ac:dyDescent="0.25">
      <c r="A68" s="32"/>
      <c r="B68" s="33" t="s">
        <v>16</v>
      </c>
      <c r="C68" s="13">
        <f>SUM(C49:C67)</f>
        <v>851</v>
      </c>
      <c r="D68" s="13">
        <f>SUM(D49:D67)</f>
        <v>1202</v>
      </c>
      <c r="E68" s="30">
        <f t="shared" si="3"/>
        <v>94.651913324112499</v>
      </c>
      <c r="F68" s="13">
        <f>SUM(F49:F67)</f>
        <v>963</v>
      </c>
      <c r="G68" s="13">
        <f>SUM(G49:G67)</f>
        <v>987</v>
      </c>
      <c r="H68" s="30">
        <f t="shared" si="4"/>
        <v>93.795093795093791</v>
      </c>
      <c r="I68" s="31">
        <f t="shared" si="2"/>
        <v>5.2820512820512819</v>
      </c>
      <c r="J68">
        <f t="shared" si="5"/>
        <v>2053</v>
      </c>
      <c r="K68">
        <f t="shared" si="6"/>
        <v>1950</v>
      </c>
      <c r="L68" s="10"/>
      <c r="M68" s="10"/>
      <c r="N68" s="10"/>
      <c r="O68" s="10"/>
    </row>
    <row r="69" spans="1:15" ht="12.75" customHeight="1" x14ac:dyDescent="0.25">
      <c r="A69" s="34"/>
      <c r="B69" s="35"/>
      <c r="C69" s="9"/>
      <c r="D69" s="9"/>
      <c r="E69" s="9"/>
      <c r="F69" s="9"/>
      <c r="G69" s="9"/>
      <c r="H69" s="9"/>
      <c r="I69" s="15"/>
      <c r="J69" s="10"/>
      <c r="K69" s="10"/>
      <c r="L69" s="10"/>
      <c r="M69" s="10"/>
      <c r="N69" s="10"/>
      <c r="O69" s="10"/>
    </row>
    <row r="70" spans="1:15" ht="18.75" customHeight="1" x14ac:dyDescent="0.25">
      <c r="A70" s="173" t="s">
        <v>73</v>
      </c>
      <c r="B70" s="124"/>
      <c r="C70" s="124"/>
      <c r="D70" s="124"/>
      <c r="E70" s="124"/>
      <c r="F70" s="124"/>
      <c r="G70" s="124"/>
      <c r="H70" s="124"/>
      <c r="I70" s="172"/>
      <c r="J70" s="10"/>
      <c r="K70" s="10"/>
      <c r="L70" s="10"/>
      <c r="M70" s="10"/>
      <c r="N70" s="10"/>
      <c r="O70" s="10"/>
    </row>
    <row r="71" spans="1:15" ht="15" customHeight="1" x14ac:dyDescent="0.25">
      <c r="A71" s="16"/>
      <c r="B71" s="174">
        <f>G104+H104</f>
        <v>116</v>
      </c>
      <c r="C71" s="124"/>
      <c r="D71" s="17" t="s">
        <v>74</v>
      </c>
      <c r="E71" s="18"/>
      <c r="F71" s="16"/>
      <c r="G71" s="16"/>
      <c r="H71" s="16"/>
      <c r="I71" s="15"/>
      <c r="J71" s="10"/>
      <c r="K71" s="10"/>
      <c r="L71" s="10"/>
      <c r="M71" s="10"/>
      <c r="N71" s="10"/>
      <c r="O71" s="10"/>
    </row>
    <row r="72" spans="1:15" ht="12.75" customHeight="1" x14ac:dyDescent="0.25">
      <c r="A72" s="36"/>
      <c r="B72" s="37"/>
      <c r="C72" s="37"/>
      <c r="D72" s="188"/>
      <c r="E72" s="189"/>
      <c r="F72" s="36"/>
      <c r="G72" s="36"/>
      <c r="H72" s="175" t="s">
        <v>75</v>
      </c>
      <c r="I72" s="176"/>
      <c r="J72" s="10"/>
      <c r="K72" s="10"/>
      <c r="L72" s="10"/>
      <c r="M72" s="10"/>
      <c r="N72" s="10"/>
      <c r="O72" s="10"/>
    </row>
    <row r="73" spans="1:15" ht="23.25" customHeight="1" x14ac:dyDescent="0.2">
      <c r="A73" s="19" t="s">
        <v>6</v>
      </c>
      <c r="B73" s="106" t="s">
        <v>76</v>
      </c>
      <c r="C73" s="190"/>
      <c r="D73" s="190"/>
      <c r="E73" s="190"/>
      <c r="F73" s="190"/>
      <c r="G73" s="19" t="s">
        <v>77</v>
      </c>
      <c r="H73" s="19" t="s">
        <v>78</v>
      </c>
      <c r="I73" s="19" t="s">
        <v>79</v>
      </c>
      <c r="J73" s="10"/>
      <c r="K73" s="10"/>
      <c r="L73" s="10"/>
      <c r="M73" s="10"/>
      <c r="N73" s="10"/>
      <c r="O73" s="10"/>
    </row>
    <row r="74" spans="1:15" x14ac:dyDescent="0.25">
      <c r="A74" s="38"/>
      <c r="B74" s="191" t="s">
        <v>80</v>
      </c>
      <c r="C74" s="192"/>
      <c r="D74" s="192"/>
      <c r="E74" s="192"/>
      <c r="F74" s="193"/>
      <c r="G74" s="38"/>
      <c r="H74" s="38"/>
      <c r="I74" s="38"/>
      <c r="J74" s="10"/>
      <c r="K74" s="10"/>
      <c r="L74" s="10"/>
      <c r="M74" s="10"/>
      <c r="N74" s="10"/>
      <c r="O74" s="10"/>
    </row>
    <row r="75" spans="1:15" x14ac:dyDescent="0.25">
      <c r="A75" s="39">
        <v>1</v>
      </c>
      <c r="B75" s="165" t="s">
        <v>81</v>
      </c>
      <c r="C75" s="185"/>
      <c r="D75" s="185"/>
      <c r="E75" s="185"/>
      <c r="F75" s="166"/>
      <c r="G75" s="13"/>
      <c r="H75" s="13">
        <f>'[1]9 мес.'!I71+'[1]IV кв.'!H71</f>
        <v>2</v>
      </c>
      <c r="I75" s="40">
        <f>(G75+H75)*100/2169</f>
        <v>9.2208390963577691E-2</v>
      </c>
      <c r="J75" s="10"/>
      <c r="K75" s="10"/>
      <c r="L75" s="10"/>
      <c r="M75" s="10"/>
      <c r="N75" s="10"/>
      <c r="O75" s="10"/>
    </row>
    <row r="76" spans="1:15" x14ac:dyDescent="0.25">
      <c r="A76" s="39">
        <v>2</v>
      </c>
      <c r="B76" s="41" t="s">
        <v>82</v>
      </c>
      <c r="C76" s="42"/>
      <c r="D76" s="42"/>
      <c r="E76" s="42"/>
      <c r="F76" s="43"/>
      <c r="G76" s="13"/>
      <c r="H76" s="13">
        <f>'[1]9 мес.'!I72+'[1]IV кв.'!H72</f>
        <v>1</v>
      </c>
      <c r="I76" s="40">
        <f t="shared" ref="I76:I104" si="7">(G76+H76)*100/2169</f>
        <v>4.6104195481788846E-2</v>
      </c>
      <c r="J76" s="10"/>
      <c r="K76" s="10"/>
      <c r="L76" s="10"/>
      <c r="M76" s="10"/>
      <c r="N76" s="10"/>
      <c r="O76" s="10"/>
    </row>
    <row r="77" spans="1:15" ht="18.75" customHeight="1" x14ac:dyDescent="0.25">
      <c r="A77" s="39">
        <v>3</v>
      </c>
      <c r="B77" s="186" t="s">
        <v>83</v>
      </c>
      <c r="C77" s="187"/>
      <c r="D77" s="187"/>
      <c r="E77" s="187"/>
      <c r="F77" s="148"/>
      <c r="G77" s="13">
        <f>'[1]9 мес.'!H75+'[1]IV кв.'!G75</f>
        <v>4</v>
      </c>
      <c r="H77" s="13">
        <f>'[1]9 мес.'!I75+'[1]IV кв.'!H75</f>
        <v>10</v>
      </c>
      <c r="I77" s="40">
        <f t="shared" si="7"/>
        <v>0.64545873674504384</v>
      </c>
      <c r="J77" s="10"/>
      <c r="K77" s="10"/>
      <c r="L77" s="10"/>
      <c r="M77" s="10"/>
      <c r="N77" s="10"/>
      <c r="O77" s="10"/>
    </row>
    <row r="78" spans="1:15" x14ac:dyDescent="0.25">
      <c r="A78" s="39">
        <v>4</v>
      </c>
      <c r="B78" s="186" t="s">
        <v>84</v>
      </c>
      <c r="C78" s="187"/>
      <c r="D78" s="187"/>
      <c r="E78" s="187"/>
      <c r="F78" s="148"/>
      <c r="G78" s="13"/>
      <c r="H78" s="13">
        <f>'[1]9 мес.'!I76+'[1]IV кв.'!H76</f>
        <v>4</v>
      </c>
      <c r="I78" s="40">
        <f t="shared" si="7"/>
        <v>0.18441678192715538</v>
      </c>
      <c r="J78" s="10"/>
      <c r="K78" s="10"/>
      <c r="L78" s="10"/>
      <c r="M78" s="10"/>
      <c r="N78" s="10"/>
      <c r="O78" s="10"/>
    </row>
    <row r="79" spans="1:15" x14ac:dyDescent="0.25">
      <c r="A79" s="39">
        <v>5</v>
      </c>
      <c r="B79" s="186" t="s">
        <v>85</v>
      </c>
      <c r="C79" s="187"/>
      <c r="D79" s="187"/>
      <c r="E79" s="187"/>
      <c r="F79" s="148"/>
      <c r="G79" s="13"/>
      <c r="H79" s="13">
        <f>'[1]9 мес.'!I82+'[1]IV кв.'!H82</f>
        <v>4</v>
      </c>
      <c r="I79" s="40">
        <f t="shared" si="7"/>
        <v>0.18441678192715538</v>
      </c>
      <c r="J79" s="10"/>
      <c r="K79" s="10"/>
      <c r="L79" s="10"/>
      <c r="M79" s="10"/>
      <c r="N79" s="10"/>
      <c r="O79" s="10"/>
    </row>
    <row r="80" spans="1:15" x14ac:dyDescent="0.25">
      <c r="A80" s="39">
        <v>6</v>
      </c>
      <c r="B80" s="186" t="s">
        <v>86</v>
      </c>
      <c r="C80" s="187"/>
      <c r="D80" s="187"/>
      <c r="E80" s="187"/>
      <c r="F80" s="148"/>
      <c r="G80" s="13"/>
      <c r="H80" s="13">
        <f>'[1]9 мес.'!I84+'[1]IV кв.'!H84</f>
        <v>6</v>
      </c>
      <c r="I80" s="40">
        <f t="shared" si="7"/>
        <v>0.27662517289073307</v>
      </c>
      <c r="J80" s="10"/>
      <c r="K80" s="10"/>
      <c r="L80" s="10"/>
      <c r="M80" s="10"/>
      <c r="N80" s="10"/>
      <c r="O80" s="10"/>
    </row>
    <row r="81" spans="1:15" x14ac:dyDescent="0.25">
      <c r="A81" s="39">
        <v>7</v>
      </c>
      <c r="B81" s="186" t="s">
        <v>87</v>
      </c>
      <c r="C81" s="187"/>
      <c r="D81" s="187"/>
      <c r="E81" s="187"/>
      <c r="F81" s="148"/>
      <c r="G81" s="13"/>
      <c r="H81" s="13">
        <f>'[1]9 мес.'!I85+'[1]IV кв.'!H85</f>
        <v>1</v>
      </c>
      <c r="I81" s="40">
        <f t="shared" si="7"/>
        <v>4.6104195481788846E-2</v>
      </c>
      <c r="J81" s="10"/>
      <c r="K81" s="10"/>
      <c r="L81" s="10"/>
      <c r="M81" s="10"/>
      <c r="N81" s="10"/>
      <c r="O81" s="10"/>
    </row>
    <row r="82" spans="1:15" x14ac:dyDescent="0.25">
      <c r="A82" s="39">
        <v>8</v>
      </c>
      <c r="B82" s="186" t="s">
        <v>88</v>
      </c>
      <c r="C82" s="187"/>
      <c r="D82" s="187"/>
      <c r="E82" s="187"/>
      <c r="F82" s="148"/>
      <c r="G82" s="13"/>
      <c r="H82" s="13">
        <f>'[1]9 мес.'!I86+'[1]IV кв.'!H86</f>
        <v>1</v>
      </c>
      <c r="I82" s="40">
        <f t="shared" si="7"/>
        <v>4.6104195481788846E-2</v>
      </c>
      <c r="J82" s="10"/>
      <c r="K82" s="10"/>
      <c r="L82" s="10"/>
      <c r="M82" s="10"/>
      <c r="N82" s="10"/>
      <c r="O82" s="10"/>
    </row>
    <row r="83" spans="1:15" x14ac:dyDescent="0.25">
      <c r="A83" s="39">
        <v>9</v>
      </c>
      <c r="B83" s="171" t="s">
        <v>89</v>
      </c>
      <c r="C83" s="206"/>
      <c r="D83" s="206"/>
      <c r="E83" s="206"/>
      <c r="F83" s="206"/>
      <c r="G83" s="13">
        <f>'[1]9 мес.'!H87+'[1]IV кв.'!G87</f>
        <v>1</v>
      </c>
      <c r="H83" s="13">
        <f>'[1]9 мес.'!I87+'[1]IV кв.'!H87</f>
        <v>8</v>
      </c>
      <c r="I83" s="40">
        <f t="shared" si="7"/>
        <v>0.41493775933609961</v>
      </c>
      <c r="J83" s="10"/>
      <c r="K83" s="10"/>
      <c r="L83" s="10"/>
      <c r="M83" s="10"/>
      <c r="N83" s="10"/>
      <c r="O83" s="10"/>
    </row>
    <row r="84" spans="1:15" x14ac:dyDescent="0.25">
      <c r="A84" s="39">
        <v>10</v>
      </c>
      <c r="B84" s="44" t="s">
        <v>90</v>
      </c>
      <c r="C84" s="42"/>
      <c r="D84" s="42"/>
      <c r="E84" s="42"/>
      <c r="F84" s="43"/>
      <c r="G84" s="13"/>
      <c r="H84" s="13">
        <f>'[1]9 мес.'!I89+'[1]IV кв.'!H89</f>
        <v>4</v>
      </c>
      <c r="I84" s="40">
        <f t="shared" si="7"/>
        <v>0.18441678192715538</v>
      </c>
      <c r="J84" s="10"/>
      <c r="K84" s="10"/>
      <c r="L84" s="10"/>
      <c r="M84" s="10"/>
      <c r="N84" s="10"/>
      <c r="O84" s="10"/>
    </row>
    <row r="85" spans="1:15" x14ac:dyDescent="0.25">
      <c r="A85" s="39">
        <v>11</v>
      </c>
      <c r="B85" s="186" t="s">
        <v>91</v>
      </c>
      <c r="C85" s="187"/>
      <c r="D85" s="187"/>
      <c r="E85" s="187"/>
      <c r="F85" s="148"/>
      <c r="G85" s="13"/>
      <c r="H85" s="13">
        <f>'[1]9 мес.'!I92+'[1]IV кв.'!H92</f>
        <v>3</v>
      </c>
      <c r="I85" s="40">
        <f t="shared" si="7"/>
        <v>0.13831258644536654</v>
      </c>
      <c r="J85" s="10"/>
      <c r="K85" s="10"/>
      <c r="L85" s="10"/>
      <c r="M85" s="10"/>
      <c r="N85" s="10"/>
      <c r="O85" s="10"/>
    </row>
    <row r="86" spans="1:15" x14ac:dyDescent="0.25">
      <c r="A86" s="39">
        <v>12</v>
      </c>
      <c r="B86" s="44" t="s">
        <v>92</v>
      </c>
      <c r="C86" s="45"/>
      <c r="D86" s="45"/>
      <c r="E86" s="45"/>
      <c r="F86" s="46"/>
      <c r="G86" s="13"/>
      <c r="H86" s="13">
        <f>'[1]9 мес.'!I93+'[1]IV кв.'!H93</f>
        <v>1</v>
      </c>
      <c r="I86" s="40">
        <f t="shared" si="7"/>
        <v>4.6104195481788846E-2</v>
      </c>
      <c r="J86" s="10"/>
      <c r="K86" s="10"/>
      <c r="L86" s="10"/>
      <c r="M86" s="10"/>
      <c r="N86" s="10"/>
      <c r="O86" s="10"/>
    </row>
    <row r="87" spans="1:15" x14ac:dyDescent="0.25">
      <c r="A87" s="39">
        <v>13</v>
      </c>
      <c r="B87" s="197" t="s">
        <v>93</v>
      </c>
      <c r="C87" s="207"/>
      <c r="D87" s="207"/>
      <c r="E87" s="207"/>
      <c r="F87" s="208"/>
      <c r="G87" s="13"/>
      <c r="H87" s="13">
        <f>'[1]9 мес.'!I94+'[1]IV кв.'!H94</f>
        <v>2</v>
      </c>
      <c r="I87" s="40">
        <f t="shared" si="7"/>
        <v>9.2208390963577691E-2</v>
      </c>
      <c r="J87" s="10"/>
      <c r="K87" s="10"/>
      <c r="L87" s="10"/>
      <c r="M87" s="10"/>
      <c r="N87" s="10"/>
      <c r="O87" s="10"/>
    </row>
    <row r="88" spans="1:15" x14ac:dyDescent="0.25">
      <c r="A88" s="39">
        <v>14</v>
      </c>
      <c r="B88" s="186" t="s">
        <v>94</v>
      </c>
      <c r="C88" s="187"/>
      <c r="D88" s="187"/>
      <c r="E88" s="187"/>
      <c r="F88" s="148"/>
      <c r="G88" s="13">
        <f>'[1]9 мес.'!H95+'[1]IV кв.'!G95</f>
        <v>3</v>
      </c>
      <c r="H88" s="13">
        <f>'[1]9 мес.'!I95+'[1]IV кв.'!H95</f>
        <v>25</v>
      </c>
      <c r="I88" s="40">
        <f t="shared" si="7"/>
        <v>1.2909174734900877</v>
      </c>
      <c r="J88" s="10"/>
      <c r="K88" s="10"/>
      <c r="L88" s="10"/>
      <c r="M88" s="10"/>
      <c r="N88" s="10"/>
      <c r="O88" s="10"/>
    </row>
    <row r="89" spans="1:15" x14ac:dyDescent="0.25">
      <c r="A89" s="39">
        <v>15</v>
      </c>
      <c r="B89" s="186" t="s">
        <v>95</v>
      </c>
      <c r="C89" s="187"/>
      <c r="D89" s="187"/>
      <c r="E89" s="187"/>
      <c r="F89" s="148"/>
      <c r="G89" s="13">
        <f>'[1]9 мес.'!H98+'[1]IV кв.'!G98</f>
        <v>1</v>
      </c>
      <c r="H89" s="13">
        <f>'[1]9 мес.'!I98+'[1]IV кв.'!H98</f>
        <v>3</v>
      </c>
      <c r="I89" s="40">
        <f t="shared" si="7"/>
        <v>0.18441678192715538</v>
      </c>
      <c r="J89" s="10"/>
      <c r="K89" s="10"/>
      <c r="L89" s="10"/>
      <c r="M89" s="10"/>
      <c r="N89" s="10"/>
      <c r="O89" s="10"/>
    </row>
    <row r="90" spans="1:15" x14ac:dyDescent="0.25">
      <c r="A90" s="39">
        <v>16</v>
      </c>
      <c r="B90" s="44" t="s">
        <v>96</v>
      </c>
      <c r="C90" s="42"/>
      <c r="D90" s="42"/>
      <c r="E90" s="42"/>
      <c r="F90" s="43"/>
      <c r="G90" s="13">
        <f>'[1]9 мес.'!H101+'[1]IV кв.'!G101</f>
        <v>1</v>
      </c>
      <c r="H90" s="13">
        <f>'[1]9 мес.'!I101+'[1]IV кв.'!H101</f>
        <v>6</v>
      </c>
      <c r="I90" s="40">
        <f t="shared" si="7"/>
        <v>0.32272936837252192</v>
      </c>
      <c r="J90" s="10"/>
      <c r="K90" s="10"/>
      <c r="L90" s="10"/>
      <c r="M90" s="10"/>
      <c r="N90" s="10"/>
      <c r="O90" s="10"/>
    </row>
    <row r="91" spans="1:15" x14ac:dyDescent="0.25">
      <c r="A91" s="39">
        <v>17</v>
      </c>
      <c r="B91" s="186" t="s">
        <v>97</v>
      </c>
      <c r="C91" s="187"/>
      <c r="D91" s="187"/>
      <c r="E91" s="187"/>
      <c r="F91" s="148"/>
      <c r="G91" s="13"/>
      <c r="H91" s="13">
        <f>'[1]9 мес.'!I102+'[1]IV кв.'!H102</f>
        <v>1</v>
      </c>
      <c r="I91" s="40">
        <f t="shared" si="7"/>
        <v>4.6104195481788846E-2</v>
      </c>
      <c r="J91" s="10"/>
      <c r="K91" s="10"/>
      <c r="L91" s="10"/>
      <c r="M91" s="10"/>
      <c r="N91" s="10"/>
      <c r="O91" s="10"/>
    </row>
    <row r="92" spans="1:15" x14ac:dyDescent="0.25">
      <c r="A92" s="39">
        <v>18</v>
      </c>
      <c r="B92" s="44" t="s">
        <v>98</v>
      </c>
      <c r="C92" s="42"/>
      <c r="D92" s="42"/>
      <c r="E92" s="42"/>
      <c r="F92" s="43"/>
      <c r="G92" s="13"/>
      <c r="H92" s="13">
        <f>'[1]9 мес.'!I105+'[1]IV кв.'!H105</f>
        <v>1</v>
      </c>
      <c r="I92" s="40">
        <f t="shared" si="7"/>
        <v>4.6104195481788846E-2</v>
      </c>
      <c r="J92" s="10"/>
      <c r="K92" s="10"/>
      <c r="L92" s="10"/>
      <c r="M92" s="10"/>
      <c r="N92" s="10"/>
      <c r="O92" s="10"/>
    </row>
    <row r="93" spans="1:15" x14ac:dyDescent="0.25">
      <c r="A93" s="39">
        <v>19</v>
      </c>
      <c r="B93" s="44" t="s">
        <v>99</v>
      </c>
      <c r="C93" s="42"/>
      <c r="D93" s="42"/>
      <c r="E93" s="42"/>
      <c r="F93" s="43"/>
      <c r="G93" s="13"/>
      <c r="H93" s="13">
        <f>'[1]9 мес.'!I106+'[1]IV кв.'!H106</f>
        <v>1</v>
      </c>
      <c r="I93" s="40">
        <f t="shared" si="7"/>
        <v>4.6104195481788846E-2</v>
      </c>
      <c r="J93" s="10"/>
      <c r="K93" s="10"/>
      <c r="L93" s="10"/>
      <c r="M93" s="10"/>
      <c r="N93" s="10"/>
      <c r="O93" s="10"/>
    </row>
    <row r="94" spans="1:15" x14ac:dyDescent="0.25">
      <c r="A94" s="39">
        <v>20</v>
      </c>
      <c r="B94" s="186" t="s">
        <v>100</v>
      </c>
      <c r="C94" s="187"/>
      <c r="D94" s="187"/>
      <c r="E94" s="187"/>
      <c r="F94" s="148"/>
      <c r="G94" s="13"/>
      <c r="H94" s="13">
        <f>'[1]9 мес.'!I108+'[1]IV кв.'!H108</f>
        <v>1</v>
      </c>
      <c r="I94" s="40">
        <f t="shared" si="7"/>
        <v>4.6104195481788846E-2</v>
      </c>
      <c r="J94" s="10"/>
      <c r="K94" s="10"/>
      <c r="L94" s="10"/>
      <c r="M94" s="10"/>
      <c r="N94" s="10"/>
      <c r="O94" s="10"/>
    </row>
    <row r="95" spans="1:15" ht="18.75" customHeight="1" x14ac:dyDescent="0.25">
      <c r="A95" s="39">
        <v>21</v>
      </c>
      <c r="B95" s="194" t="s">
        <v>101</v>
      </c>
      <c r="C95" s="195"/>
      <c r="D95" s="195"/>
      <c r="E95" s="195"/>
      <c r="F95" s="196"/>
      <c r="G95" s="13"/>
      <c r="H95" s="13">
        <f>'[1]9 мес.'!I110+'[1]IV кв.'!H110</f>
        <v>7</v>
      </c>
      <c r="I95" s="40">
        <f t="shared" si="7"/>
        <v>0.32272936837252192</v>
      </c>
      <c r="J95" s="10"/>
      <c r="K95" s="10"/>
      <c r="L95" s="10"/>
      <c r="M95" s="10"/>
      <c r="N95" s="10"/>
      <c r="O95" s="10"/>
    </row>
    <row r="96" spans="1:15" x14ac:dyDescent="0.25">
      <c r="A96" s="39">
        <v>22</v>
      </c>
      <c r="B96" s="47" t="s">
        <v>102</v>
      </c>
      <c r="C96" s="48"/>
      <c r="D96" s="48"/>
      <c r="E96" s="48"/>
      <c r="F96" s="49"/>
      <c r="G96" s="13"/>
      <c r="H96" s="13">
        <f>'[1]9 мес.'!I112+'[1]IV кв.'!H112</f>
        <v>1</v>
      </c>
      <c r="I96" s="40">
        <f t="shared" si="7"/>
        <v>4.6104195481788846E-2</v>
      </c>
      <c r="J96" s="10"/>
      <c r="K96" s="10"/>
      <c r="L96" s="10"/>
      <c r="M96" s="10"/>
      <c r="N96" s="10"/>
      <c r="O96" s="10"/>
    </row>
    <row r="97" spans="1:15" x14ac:dyDescent="0.25">
      <c r="A97" s="39">
        <v>23</v>
      </c>
      <c r="B97" s="47" t="s">
        <v>103</v>
      </c>
      <c r="C97" s="42"/>
      <c r="D97" s="42"/>
      <c r="E97" s="42"/>
      <c r="F97" s="43"/>
      <c r="G97" s="13"/>
      <c r="H97" s="13">
        <f>'[1]9 мес.'!I114+'[1]IV кв.'!H114</f>
        <v>1</v>
      </c>
      <c r="I97" s="40">
        <f t="shared" si="7"/>
        <v>4.6104195481788846E-2</v>
      </c>
      <c r="J97" s="10"/>
      <c r="K97" s="10"/>
      <c r="L97" s="10"/>
      <c r="M97" s="10"/>
      <c r="N97" s="10"/>
      <c r="O97" s="10"/>
    </row>
    <row r="98" spans="1:15" x14ac:dyDescent="0.25">
      <c r="A98" s="39">
        <v>24</v>
      </c>
      <c r="B98" s="197" t="s">
        <v>104</v>
      </c>
      <c r="C98" s="198"/>
      <c r="D98" s="198"/>
      <c r="E98" s="198"/>
      <c r="F98" s="199"/>
      <c r="G98" s="13">
        <f>'[1]9 мес.'!H117+'[1]IV кв.'!G117</f>
        <v>1</v>
      </c>
      <c r="H98" s="13">
        <f>'[1]9 мес.'!I117+'[1]IV кв.'!H117</f>
        <v>1</v>
      </c>
      <c r="I98" s="40">
        <f t="shared" si="7"/>
        <v>9.2208390963577691E-2</v>
      </c>
      <c r="J98" s="10"/>
      <c r="K98" s="10"/>
      <c r="L98" s="10"/>
      <c r="M98" s="10"/>
      <c r="N98" s="10"/>
      <c r="O98" s="10"/>
    </row>
    <row r="99" spans="1:15" x14ac:dyDescent="0.25">
      <c r="A99" s="39">
        <v>25</v>
      </c>
      <c r="B99" s="16" t="s">
        <v>105</v>
      </c>
      <c r="C99" s="15"/>
      <c r="D99" s="15"/>
      <c r="E99" s="15"/>
      <c r="F99" s="15"/>
      <c r="G99" s="13">
        <f>'[1]9 мес.'!H118+'[1]IV кв.'!G118</f>
        <v>2</v>
      </c>
      <c r="H99" s="13">
        <f>'[1]9 мес.'!I118+'[1]IV кв.'!H118</f>
        <v>3</v>
      </c>
      <c r="I99" s="40">
        <f t="shared" si="7"/>
        <v>0.23052097740894423</v>
      </c>
      <c r="J99" s="10"/>
      <c r="K99" s="10"/>
      <c r="L99" s="10"/>
      <c r="M99" s="10"/>
      <c r="N99" s="10"/>
      <c r="O99" s="10"/>
    </row>
    <row r="100" spans="1:15" x14ac:dyDescent="0.25">
      <c r="A100" s="39">
        <v>26</v>
      </c>
      <c r="B100" s="50" t="s">
        <v>106</v>
      </c>
      <c r="C100" s="51"/>
      <c r="D100" s="51"/>
      <c r="E100" s="51"/>
      <c r="F100" s="52"/>
      <c r="G100" s="13"/>
      <c r="H100" s="13">
        <f>'[1]9 мес.'!I121+'[1]IV кв.'!H121</f>
        <v>2</v>
      </c>
      <c r="I100" s="40">
        <f t="shared" si="7"/>
        <v>9.2208390963577691E-2</v>
      </c>
      <c r="J100" s="10"/>
      <c r="K100" s="10"/>
      <c r="L100" s="10"/>
      <c r="M100" s="10"/>
      <c r="N100" s="10"/>
      <c r="O100" s="10"/>
    </row>
    <row r="101" spans="1:15" x14ac:dyDescent="0.25">
      <c r="A101" s="39"/>
      <c r="B101" s="200" t="s">
        <v>107</v>
      </c>
      <c r="C101" s="201"/>
      <c r="D101" s="201"/>
      <c r="E101" s="201"/>
      <c r="F101" s="202"/>
      <c r="G101" s="13"/>
      <c r="H101" s="13"/>
      <c r="I101" s="40"/>
      <c r="J101" s="10"/>
      <c r="K101" s="10"/>
      <c r="L101" s="10"/>
      <c r="M101" s="10"/>
      <c r="N101" s="10"/>
      <c r="O101" s="10"/>
    </row>
    <row r="102" spans="1:15" x14ac:dyDescent="0.25">
      <c r="A102" s="39">
        <v>1</v>
      </c>
      <c r="B102" s="44" t="s">
        <v>108</v>
      </c>
      <c r="C102" s="45"/>
      <c r="D102" s="45"/>
      <c r="E102" s="45"/>
      <c r="F102" s="46"/>
      <c r="G102" s="13"/>
      <c r="H102" s="13">
        <f>'[1]9 мес.'!I125+'[1]IV кв.'!H125</f>
        <v>2</v>
      </c>
      <c r="I102" s="40">
        <f t="shared" si="7"/>
        <v>9.2208390963577691E-2</v>
      </c>
      <c r="J102" s="10"/>
      <c r="K102" s="10"/>
      <c r="L102" s="10"/>
      <c r="M102" s="10"/>
      <c r="N102" s="10"/>
      <c r="O102" s="10"/>
    </row>
    <row r="103" spans="1:15" x14ac:dyDescent="0.25">
      <c r="A103" s="39">
        <v>2</v>
      </c>
      <c r="B103" s="50" t="s">
        <v>109</v>
      </c>
      <c r="C103" s="53"/>
      <c r="D103" s="53"/>
      <c r="E103" s="53"/>
      <c r="F103" s="54"/>
      <c r="G103" s="13"/>
      <c r="H103" s="13">
        <f>'[1]9 мес.'!I129+'[1]IV кв.'!H129</f>
        <v>1</v>
      </c>
      <c r="I103" s="40">
        <f t="shared" si="7"/>
        <v>4.6104195481788846E-2</v>
      </c>
      <c r="J103" s="10"/>
      <c r="K103" s="10"/>
      <c r="L103" s="10"/>
      <c r="M103" s="10"/>
      <c r="N103" s="10"/>
      <c r="O103" s="10"/>
    </row>
    <row r="104" spans="1:15" x14ac:dyDescent="0.25">
      <c r="A104" s="14"/>
      <c r="B104" s="203" t="s">
        <v>16</v>
      </c>
      <c r="C104" s="204"/>
      <c r="D104" s="204"/>
      <c r="E104" s="204"/>
      <c r="F104" s="205"/>
      <c r="G104" s="13">
        <f>SUM(G75:G103)</f>
        <v>13</v>
      </c>
      <c r="H104" s="13">
        <f>SUM(H75:H103)</f>
        <v>103</v>
      </c>
      <c r="I104" s="40">
        <f t="shared" si="7"/>
        <v>5.3480866758875054</v>
      </c>
      <c r="J104" s="10"/>
      <c r="K104" s="10"/>
      <c r="L104" s="10"/>
      <c r="M104" s="10"/>
      <c r="N104" s="10"/>
      <c r="O104" s="10"/>
    </row>
    <row r="105" spans="1:15" ht="6" customHeight="1" x14ac:dyDescent="0.25">
      <c r="A105" s="2"/>
      <c r="B105" s="2"/>
      <c r="C105" s="2"/>
      <c r="D105" s="2"/>
      <c r="E105" s="2"/>
      <c r="F105" s="2"/>
      <c r="G105" s="16"/>
      <c r="H105" s="16"/>
      <c r="I105" s="16"/>
      <c r="J105" s="10"/>
      <c r="K105" s="10"/>
      <c r="L105" s="10"/>
      <c r="M105" s="10"/>
      <c r="N105" s="10"/>
      <c r="O105" s="10"/>
    </row>
    <row r="106" spans="1:15" ht="30" customHeight="1" x14ac:dyDescent="0.25">
      <c r="A106" s="173" t="s">
        <v>110</v>
      </c>
      <c r="B106" s="173"/>
      <c r="C106" s="173"/>
      <c r="D106" s="173"/>
      <c r="E106" s="173"/>
      <c r="F106" s="173"/>
      <c r="G106" s="173"/>
      <c r="H106" s="173"/>
      <c r="I106" s="173"/>
      <c r="J106" s="10"/>
      <c r="K106" s="10"/>
      <c r="L106" s="10"/>
      <c r="M106" s="10"/>
      <c r="N106" s="10"/>
      <c r="O106" s="10"/>
    </row>
    <row r="107" spans="1:15" ht="14.25" customHeight="1" x14ac:dyDescent="0.25">
      <c r="A107" s="16"/>
      <c r="B107" s="174">
        <f>C134+D134</f>
        <v>2346</v>
      </c>
      <c r="C107" s="174"/>
      <c r="D107" s="174" t="s">
        <v>111</v>
      </c>
      <c r="E107" s="174"/>
      <c r="F107" s="16"/>
      <c r="G107" s="16"/>
      <c r="H107" s="16"/>
      <c r="I107" s="16"/>
      <c r="J107" s="10"/>
      <c r="K107" s="10"/>
      <c r="L107" s="10"/>
      <c r="M107" s="10"/>
      <c r="N107" s="10"/>
      <c r="O107" s="10"/>
    </row>
    <row r="108" spans="1:15" ht="23.25" customHeight="1" x14ac:dyDescent="0.25">
      <c r="A108" s="217" t="s">
        <v>112</v>
      </c>
      <c r="B108" s="139"/>
      <c r="C108" s="139"/>
      <c r="D108" s="139"/>
      <c r="E108" s="139"/>
      <c r="F108" s="139"/>
      <c r="G108" s="139"/>
      <c r="H108" s="139"/>
      <c r="I108" s="139"/>
      <c r="J108" s="10"/>
      <c r="K108" s="10"/>
      <c r="L108" s="10"/>
      <c r="M108" s="10"/>
      <c r="N108" s="10"/>
      <c r="O108" s="10"/>
    </row>
    <row r="109" spans="1:15" ht="12.75" customHeight="1" x14ac:dyDescent="0.25">
      <c r="A109" s="36"/>
      <c r="B109" s="37"/>
      <c r="C109" s="37"/>
      <c r="D109" s="37"/>
      <c r="E109" s="37"/>
      <c r="F109" s="36"/>
      <c r="G109" s="36"/>
      <c r="H109" s="218" t="s">
        <v>113</v>
      </c>
      <c r="I109" s="219"/>
      <c r="J109" s="10"/>
      <c r="K109" s="10"/>
      <c r="L109" s="10"/>
      <c r="M109" s="10"/>
      <c r="N109" s="10"/>
      <c r="O109" s="10"/>
    </row>
    <row r="110" spans="1:15" ht="15.75" customHeight="1" x14ac:dyDescent="0.25">
      <c r="A110" s="104" t="s">
        <v>114</v>
      </c>
      <c r="B110" s="104" t="s">
        <v>115</v>
      </c>
      <c r="C110" s="106" t="s">
        <v>116</v>
      </c>
      <c r="D110" s="106"/>
      <c r="E110" s="223"/>
      <c r="F110" s="224" t="s">
        <v>117</v>
      </c>
      <c r="G110" s="225"/>
      <c r="H110" s="226"/>
      <c r="I110" s="106" t="s">
        <v>118</v>
      </c>
      <c r="J110" s="10"/>
      <c r="K110" s="10"/>
      <c r="L110" s="10"/>
      <c r="M110" s="10"/>
      <c r="N110" s="10"/>
      <c r="O110" s="10"/>
    </row>
    <row r="111" spans="1:15" ht="12" customHeight="1" x14ac:dyDescent="0.25">
      <c r="A111" s="220"/>
      <c r="B111" s="221"/>
      <c r="C111" s="209" t="s">
        <v>119</v>
      </c>
      <c r="D111" s="210"/>
      <c r="E111" s="210"/>
      <c r="F111" s="115" t="s">
        <v>120</v>
      </c>
      <c r="G111" s="211"/>
      <c r="H111" s="116"/>
      <c r="I111" s="210"/>
      <c r="J111" s="10"/>
      <c r="K111" s="10"/>
      <c r="L111" s="10"/>
      <c r="M111" s="10"/>
      <c r="N111" s="10"/>
      <c r="O111" s="10"/>
    </row>
    <row r="112" spans="1:15" ht="37.5" customHeight="1" x14ac:dyDescent="0.25">
      <c r="A112" s="177"/>
      <c r="B112" s="222"/>
      <c r="C112" s="55" t="s">
        <v>121</v>
      </c>
      <c r="D112" s="55" t="s">
        <v>52</v>
      </c>
      <c r="E112" s="55" t="s">
        <v>53</v>
      </c>
      <c r="F112" s="19" t="s">
        <v>121</v>
      </c>
      <c r="G112" s="19" t="s">
        <v>52</v>
      </c>
      <c r="H112" s="55" t="s">
        <v>122</v>
      </c>
      <c r="I112" s="210"/>
      <c r="J112" s="10"/>
      <c r="K112" s="10"/>
      <c r="L112" s="10"/>
      <c r="M112" s="10"/>
      <c r="N112" s="10"/>
      <c r="O112" s="10"/>
    </row>
    <row r="113" spans="1:15" ht="31.5" customHeight="1" x14ac:dyDescent="0.25">
      <c r="A113" s="39">
        <v>1</v>
      </c>
      <c r="B113" s="47" t="s">
        <v>123</v>
      </c>
      <c r="C113" s="39">
        <f>H153</f>
        <v>19</v>
      </c>
      <c r="D113" s="39">
        <f>I153</f>
        <v>13</v>
      </c>
      <c r="E113" s="30">
        <f>(C113+D113)*100/2346</f>
        <v>1.3640238704177323</v>
      </c>
      <c r="F113" s="39">
        <v>16</v>
      </c>
      <c r="G113" s="39">
        <v>23</v>
      </c>
      <c r="H113" s="30">
        <f>(F113+G113)*100/2369</f>
        <v>1.6462642465175179</v>
      </c>
      <c r="I113" s="30">
        <f>((C113+D113)-(F113+G113))*100/2369</f>
        <v>-0.29548332629801605</v>
      </c>
      <c r="J113" s="56"/>
      <c r="K113" s="10"/>
      <c r="L113" s="10"/>
      <c r="M113" s="10"/>
      <c r="N113" s="10"/>
      <c r="O113" s="10"/>
    </row>
    <row r="114" spans="1:15" ht="28.5" customHeight="1" x14ac:dyDescent="0.25">
      <c r="A114" s="39">
        <v>2</v>
      </c>
      <c r="B114" s="57" t="s">
        <v>124</v>
      </c>
      <c r="C114" s="58">
        <f>H170</f>
        <v>43</v>
      </c>
      <c r="D114" s="58">
        <f>I170</f>
        <v>33</v>
      </c>
      <c r="E114" s="23">
        <f t="shared" ref="E114:E134" si="8">(C114+D114)*100/2346</f>
        <v>3.2395566922421142</v>
      </c>
      <c r="F114" s="58">
        <v>83</v>
      </c>
      <c r="G114" s="58">
        <v>65</v>
      </c>
      <c r="H114" s="23">
        <f t="shared" ref="H114:H134" si="9">(F114+G114)*100/2369</f>
        <v>6.2473617560151959</v>
      </c>
      <c r="I114" s="23">
        <f t="shared" ref="I114:I134" si="10">((C114+D114)-(F114+G114))*100/2369</f>
        <v>-3.0392570704938793</v>
      </c>
      <c r="J114" s="10"/>
      <c r="K114" s="10"/>
      <c r="L114" s="10"/>
      <c r="M114" s="10"/>
      <c r="N114" s="10"/>
      <c r="O114" s="10"/>
    </row>
    <row r="115" spans="1:15" ht="31.5" x14ac:dyDescent="0.25">
      <c r="A115" s="39">
        <v>3</v>
      </c>
      <c r="B115" s="47" t="s">
        <v>125</v>
      </c>
      <c r="C115" s="39">
        <f>H183</f>
        <v>16</v>
      </c>
      <c r="D115" s="39">
        <f>I183</f>
        <v>13</v>
      </c>
      <c r="E115" s="30">
        <f t="shared" si="8"/>
        <v>1.2361466325660699</v>
      </c>
      <c r="F115" s="39">
        <v>16</v>
      </c>
      <c r="G115" s="39">
        <v>5</v>
      </c>
      <c r="H115" s="30">
        <f t="shared" si="9"/>
        <v>0.88644997889404809</v>
      </c>
      <c r="I115" s="30">
        <f t="shared" si="10"/>
        <v>0.33769523005487545</v>
      </c>
      <c r="J115" s="10"/>
      <c r="K115" s="10"/>
      <c r="L115" s="10"/>
      <c r="M115" s="10"/>
      <c r="N115" s="10"/>
      <c r="O115" s="10"/>
    </row>
    <row r="116" spans="1:15" ht="31.5" x14ac:dyDescent="0.25">
      <c r="A116" s="39">
        <v>4</v>
      </c>
      <c r="B116" s="47" t="s">
        <v>126</v>
      </c>
      <c r="C116" s="39">
        <f>H199</f>
        <v>21</v>
      </c>
      <c r="D116" s="39">
        <f>I199</f>
        <v>48</v>
      </c>
      <c r="E116" s="30">
        <f t="shared" si="8"/>
        <v>2.9411764705882355</v>
      </c>
      <c r="F116" s="39">
        <v>35</v>
      </c>
      <c r="G116" s="39">
        <v>58</v>
      </c>
      <c r="H116" s="30">
        <f t="shared" si="9"/>
        <v>3.9257070493879276</v>
      </c>
      <c r="I116" s="30">
        <f t="shared" si="10"/>
        <v>-1.0130856901646264</v>
      </c>
      <c r="J116" s="10"/>
      <c r="K116" s="10"/>
      <c r="L116" s="10"/>
      <c r="M116" s="10"/>
      <c r="N116" s="10"/>
      <c r="O116" s="10"/>
    </row>
    <row r="117" spans="1:15" ht="31.5" x14ac:dyDescent="0.25">
      <c r="A117" s="39">
        <v>5</v>
      </c>
      <c r="B117" s="47" t="s">
        <v>127</v>
      </c>
      <c r="C117" s="39">
        <f>H208</f>
        <v>1</v>
      </c>
      <c r="D117" s="39">
        <f>I208</f>
        <v>4</v>
      </c>
      <c r="E117" s="30">
        <f t="shared" si="8"/>
        <v>0.21312872975277067</v>
      </c>
      <c r="F117" s="39">
        <v>4</v>
      </c>
      <c r="G117" s="39">
        <v>4</v>
      </c>
      <c r="H117" s="30">
        <f t="shared" si="9"/>
        <v>0.33769523005487545</v>
      </c>
      <c r="I117" s="30">
        <f t="shared" si="10"/>
        <v>-0.12663571127057829</v>
      </c>
      <c r="J117" s="10"/>
      <c r="K117" s="10"/>
      <c r="L117" s="10"/>
      <c r="M117" s="10"/>
      <c r="N117" s="10"/>
      <c r="O117" s="10"/>
    </row>
    <row r="118" spans="1:15" ht="42.75" customHeight="1" x14ac:dyDescent="0.25">
      <c r="A118" s="39">
        <v>6</v>
      </c>
      <c r="B118" s="47" t="s">
        <v>128</v>
      </c>
      <c r="C118" s="39">
        <f>H226</f>
        <v>42</v>
      </c>
      <c r="D118" s="39">
        <f>I226</f>
        <v>58</v>
      </c>
      <c r="E118" s="30">
        <f t="shared" si="8"/>
        <v>4.2625745950554137</v>
      </c>
      <c r="F118" s="39">
        <v>32</v>
      </c>
      <c r="G118" s="39">
        <v>57</v>
      </c>
      <c r="H118" s="30">
        <f t="shared" si="9"/>
        <v>3.7568594343604897</v>
      </c>
      <c r="I118" s="30">
        <f t="shared" si="10"/>
        <v>0.46433094132545377</v>
      </c>
      <c r="J118" s="10"/>
      <c r="K118" s="10"/>
      <c r="L118" s="10"/>
      <c r="M118" s="10"/>
      <c r="N118" s="10"/>
      <c r="O118" s="10"/>
    </row>
    <row r="119" spans="1:15" x14ac:dyDescent="0.25">
      <c r="A119" s="39">
        <v>7</v>
      </c>
      <c r="B119" s="59" t="s">
        <v>129</v>
      </c>
      <c r="C119" s="39">
        <f>H233</f>
        <v>9</v>
      </c>
      <c r="D119" s="39">
        <f>I233</f>
        <v>7</v>
      </c>
      <c r="E119" s="30">
        <f t="shared" si="8"/>
        <v>0.68201193520886616</v>
      </c>
      <c r="F119" s="39">
        <v>14</v>
      </c>
      <c r="G119" s="39">
        <v>13</v>
      </c>
      <c r="H119" s="30">
        <f t="shared" si="9"/>
        <v>1.1397214014352046</v>
      </c>
      <c r="I119" s="30">
        <f t="shared" si="10"/>
        <v>-0.46433094132545377</v>
      </c>
      <c r="J119" s="10"/>
      <c r="K119" s="10"/>
      <c r="L119" s="10"/>
      <c r="M119" s="10"/>
      <c r="N119" s="10"/>
      <c r="O119" s="10"/>
    </row>
    <row r="120" spans="1:15" ht="47.25" x14ac:dyDescent="0.25">
      <c r="A120" s="39">
        <v>8</v>
      </c>
      <c r="B120" s="47" t="s">
        <v>130</v>
      </c>
      <c r="C120" s="39">
        <f>H268</f>
        <v>175</v>
      </c>
      <c r="D120" s="39">
        <f>I268</f>
        <v>158</v>
      </c>
      <c r="E120" s="30">
        <f t="shared" si="8"/>
        <v>14.194373401534527</v>
      </c>
      <c r="F120" s="39">
        <v>177</v>
      </c>
      <c r="G120" s="39">
        <v>144</v>
      </c>
      <c r="H120" s="30">
        <f t="shared" si="9"/>
        <v>13.550021105951878</v>
      </c>
      <c r="I120" s="30">
        <f t="shared" si="10"/>
        <v>0.50654284508231318</v>
      </c>
      <c r="J120" s="10"/>
      <c r="K120" s="10"/>
      <c r="L120" s="10"/>
      <c r="M120" s="10"/>
      <c r="N120" s="10"/>
      <c r="O120" s="10"/>
    </row>
    <row r="121" spans="1:15" ht="28.5" customHeight="1" x14ac:dyDescent="0.25">
      <c r="A121" s="39">
        <v>9</v>
      </c>
      <c r="B121" s="57" t="s">
        <v>131</v>
      </c>
      <c r="C121" s="58">
        <f>H290</f>
        <v>93</v>
      </c>
      <c r="D121" s="58">
        <f>I290</f>
        <v>97</v>
      </c>
      <c r="E121" s="23">
        <f t="shared" si="8"/>
        <v>8.0988917306052848</v>
      </c>
      <c r="F121" s="58">
        <v>132</v>
      </c>
      <c r="G121" s="58">
        <v>91</v>
      </c>
      <c r="H121" s="23">
        <f t="shared" si="9"/>
        <v>9.4132545377796539</v>
      </c>
      <c r="I121" s="23">
        <f t="shared" si="10"/>
        <v>-1.3929928239763614</v>
      </c>
      <c r="J121" s="10"/>
      <c r="K121" s="10"/>
      <c r="L121" s="10"/>
      <c r="M121" s="10"/>
      <c r="N121" s="10"/>
      <c r="O121" s="10"/>
    </row>
    <row r="122" spans="1:15" x14ac:dyDescent="0.25">
      <c r="A122" s="39">
        <v>10</v>
      </c>
      <c r="B122" s="47" t="s">
        <v>132</v>
      </c>
      <c r="C122" s="39">
        <f>H304</f>
        <v>17</v>
      </c>
      <c r="D122" s="39">
        <f>I304</f>
        <v>22</v>
      </c>
      <c r="E122" s="30">
        <f t="shared" si="8"/>
        <v>1.6624040920716112</v>
      </c>
      <c r="F122" s="39">
        <v>26</v>
      </c>
      <c r="G122" s="39">
        <v>15</v>
      </c>
      <c r="H122" s="30">
        <f t="shared" si="9"/>
        <v>1.7306880540312368</v>
      </c>
      <c r="I122" s="30">
        <f t="shared" si="10"/>
        <v>-8.4423807513718863E-2</v>
      </c>
      <c r="J122" s="10"/>
      <c r="K122" s="10"/>
      <c r="L122" s="10"/>
      <c r="M122" s="10"/>
      <c r="N122" s="10"/>
      <c r="O122" s="10"/>
    </row>
    <row r="123" spans="1:15" x14ac:dyDescent="0.25">
      <c r="A123" s="39">
        <v>11</v>
      </c>
      <c r="B123" s="47" t="s">
        <v>133</v>
      </c>
      <c r="C123" s="39">
        <f>H321</f>
        <v>76</v>
      </c>
      <c r="D123" s="39">
        <f>I321</f>
        <v>47</v>
      </c>
      <c r="E123" s="30">
        <f t="shared" si="8"/>
        <v>5.2429667519181589</v>
      </c>
      <c r="F123" s="39">
        <v>71</v>
      </c>
      <c r="G123" s="39">
        <v>42</v>
      </c>
      <c r="H123" s="30">
        <f t="shared" si="9"/>
        <v>4.7699451245251163</v>
      </c>
      <c r="I123" s="30">
        <f t="shared" si="10"/>
        <v>0.42211903756859437</v>
      </c>
      <c r="J123" s="10"/>
      <c r="K123" s="10"/>
      <c r="L123" s="10"/>
      <c r="M123" s="10"/>
      <c r="N123" s="10"/>
      <c r="O123" s="10"/>
    </row>
    <row r="124" spans="1:15" x14ac:dyDescent="0.25">
      <c r="A124" s="39">
        <v>12</v>
      </c>
      <c r="B124" s="59" t="s">
        <v>134</v>
      </c>
      <c r="C124" s="39">
        <f>H334</f>
        <v>9</v>
      </c>
      <c r="D124" s="39">
        <f>I334</f>
        <v>16</v>
      </c>
      <c r="E124" s="30">
        <f t="shared" si="8"/>
        <v>1.0656436487638534</v>
      </c>
      <c r="F124" s="39">
        <v>7</v>
      </c>
      <c r="G124" s="39">
        <v>19</v>
      </c>
      <c r="H124" s="30">
        <f t="shared" si="9"/>
        <v>1.0975094976783453</v>
      </c>
      <c r="I124" s="30">
        <f t="shared" si="10"/>
        <v>-4.2211903756859431E-2</v>
      </c>
      <c r="J124" s="10"/>
      <c r="K124" s="10"/>
      <c r="L124" s="10"/>
      <c r="M124" s="10"/>
      <c r="N124" s="10"/>
      <c r="O124" s="10"/>
    </row>
    <row r="125" spans="1:15" ht="48" customHeight="1" x14ac:dyDescent="0.25">
      <c r="A125" s="60">
        <v>13</v>
      </c>
      <c r="B125" s="61" t="s">
        <v>135</v>
      </c>
      <c r="C125" s="60">
        <f>H348</f>
        <v>145</v>
      </c>
      <c r="D125" s="60">
        <f>I348</f>
        <v>203</v>
      </c>
      <c r="E125" s="27">
        <f t="shared" si="8"/>
        <v>14.833759590792839</v>
      </c>
      <c r="F125" s="60">
        <v>154</v>
      </c>
      <c r="G125" s="60">
        <v>172</v>
      </c>
      <c r="H125" s="27">
        <f t="shared" si="9"/>
        <v>13.761080624736175</v>
      </c>
      <c r="I125" s="27">
        <f t="shared" si="10"/>
        <v>0.92866188265090754</v>
      </c>
      <c r="J125" s="10"/>
      <c r="K125" s="10"/>
      <c r="L125" s="10"/>
      <c r="M125" s="10"/>
      <c r="N125" s="10"/>
      <c r="O125" s="10"/>
    </row>
    <row r="126" spans="1:15" x14ac:dyDescent="0.25">
      <c r="A126" s="39">
        <v>14</v>
      </c>
      <c r="B126" s="59" t="s">
        <v>136</v>
      </c>
      <c r="C126" s="39">
        <f>H357</f>
        <v>55</v>
      </c>
      <c r="D126" s="39">
        <f>I357</f>
        <v>77</v>
      </c>
      <c r="E126" s="30">
        <f t="shared" si="8"/>
        <v>5.6265984654731458</v>
      </c>
      <c r="F126" s="39">
        <v>90</v>
      </c>
      <c r="G126" s="39">
        <v>53</v>
      </c>
      <c r="H126" s="30">
        <f t="shared" si="9"/>
        <v>6.036302237230899</v>
      </c>
      <c r="I126" s="30">
        <f t="shared" si="10"/>
        <v>-0.46433094132545377</v>
      </c>
      <c r="J126" s="10"/>
      <c r="K126" s="10"/>
      <c r="L126" s="10"/>
      <c r="M126" s="10"/>
      <c r="N126" s="10"/>
      <c r="O126" s="10"/>
    </row>
    <row r="127" spans="1:15" x14ac:dyDescent="0.25">
      <c r="A127" s="39">
        <v>15</v>
      </c>
      <c r="B127" s="59" t="s">
        <v>137</v>
      </c>
      <c r="C127" s="39">
        <f>H367</f>
        <v>5</v>
      </c>
      <c r="D127" s="39">
        <f>I367</f>
        <v>3</v>
      </c>
      <c r="E127" s="30">
        <f t="shared" si="8"/>
        <v>0.34100596760443308</v>
      </c>
      <c r="F127" s="39">
        <v>3</v>
      </c>
      <c r="G127" s="39">
        <v>6</v>
      </c>
      <c r="H127" s="30">
        <f t="shared" si="9"/>
        <v>0.37990713381173491</v>
      </c>
      <c r="I127" s="30">
        <f t="shared" si="10"/>
        <v>-4.2211903756859431E-2</v>
      </c>
      <c r="J127" s="10"/>
      <c r="K127" s="10"/>
      <c r="L127" s="10"/>
      <c r="M127" s="10"/>
      <c r="N127" s="10"/>
      <c r="O127" s="10"/>
    </row>
    <row r="128" spans="1:15" x14ac:dyDescent="0.25">
      <c r="A128" s="39">
        <v>16</v>
      </c>
      <c r="B128" s="62" t="s">
        <v>138</v>
      </c>
      <c r="C128" s="58">
        <f>H384</f>
        <v>90</v>
      </c>
      <c r="D128" s="58">
        <f>I384</f>
        <v>174</v>
      </c>
      <c r="E128" s="23">
        <f t="shared" si="8"/>
        <v>11.253196930946292</v>
      </c>
      <c r="F128" s="58">
        <v>118</v>
      </c>
      <c r="G128" s="58">
        <v>204</v>
      </c>
      <c r="H128" s="23">
        <f t="shared" si="9"/>
        <v>13.592233009708737</v>
      </c>
      <c r="I128" s="23">
        <f t="shared" si="10"/>
        <v>-2.4482904178978471</v>
      </c>
      <c r="J128" s="10"/>
      <c r="K128" s="10"/>
      <c r="L128" s="10"/>
      <c r="M128" s="10"/>
      <c r="N128" s="10"/>
      <c r="O128" s="10"/>
    </row>
    <row r="129" spans="1:15" ht="48.75" customHeight="1" x14ac:dyDescent="0.25">
      <c r="A129" s="39">
        <v>17</v>
      </c>
      <c r="B129" s="47" t="s">
        <v>139</v>
      </c>
      <c r="C129" s="39">
        <f>H393</f>
        <v>2</v>
      </c>
      <c r="D129" s="39">
        <f>I393</f>
        <v>2</v>
      </c>
      <c r="E129" s="30">
        <f t="shared" si="8"/>
        <v>0.17050298380221654</v>
      </c>
      <c r="F129" s="39">
        <v>2</v>
      </c>
      <c r="G129" s="39">
        <v>1</v>
      </c>
      <c r="H129" s="30">
        <f t="shared" si="9"/>
        <v>0.12663571127057829</v>
      </c>
      <c r="I129" s="30">
        <f t="shared" si="10"/>
        <v>4.2211903756859431E-2</v>
      </c>
      <c r="J129" s="10"/>
      <c r="K129" s="10"/>
      <c r="L129" s="10"/>
      <c r="M129" s="10"/>
      <c r="N129" s="10"/>
      <c r="O129" s="10"/>
    </row>
    <row r="130" spans="1:15" ht="20.25" customHeight="1" x14ac:dyDescent="0.25">
      <c r="A130" s="39">
        <v>18</v>
      </c>
      <c r="B130" s="47" t="s">
        <v>140</v>
      </c>
      <c r="C130" s="39">
        <f>H405</f>
        <v>11</v>
      </c>
      <c r="D130" s="39">
        <f>I405</f>
        <v>19</v>
      </c>
      <c r="E130" s="30">
        <f t="shared" si="8"/>
        <v>1.2787723785166241</v>
      </c>
      <c r="F130" s="39">
        <v>9</v>
      </c>
      <c r="G130" s="39">
        <v>24</v>
      </c>
      <c r="H130" s="30">
        <f t="shared" si="9"/>
        <v>1.3929928239763614</v>
      </c>
      <c r="I130" s="30">
        <f t="shared" si="10"/>
        <v>-0.12663571127057829</v>
      </c>
      <c r="J130" s="10"/>
      <c r="K130" s="10"/>
      <c r="L130" s="10"/>
      <c r="M130" s="10"/>
      <c r="N130" s="10"/>
      <c r="O130" s="10"/>
    </row>
    <row r="131" spans="1:15" x14ac:dyDescent="0.25">
      <c r="A131" s="39">
        <v>19</v>
      </c>
      <c r="B131" s="59" t="s">
        <v>141</v>
      </c>
      <c r="C131" s="39">
        <f>H412</f>
        <v>1</v>
      </c>
      <c r="D131" s="39">
        <f>I412</f>
        <v>13</v>
      </c>
      <c r="E131" s="30">
        <f t="shared" si="8"/>
        <v>0.5967604433077579</v>
      </c>
      <c r="F131" s="39">
        <v>3</v>
      </c>
      <c r="G131" s="39">
        <v>25</v>
      </c>
      <c r="H131" s="30">
        <f t="shared" si="9"/>
        <v>1.1819333051920642</v>
      </c>
      <c r="I131" s="30">
        <f t="shared" si="10"/>
        <v>-0.59096665259603209</v>
      </c>
      <c r="J131" s="10"/>
      <c r="K131" s="10"/>
      <c r="L131" s="10"/>
      <c r="M131" s="10"/>
      <c r="N131" s="10"/>
      <c r="O131" s="10"/>
    </row>
    <row r="132" spans="1:15" ht="31.5" x14ac:dyDescent="0.25">
      <c r="A132" s="39">
        <v>21</v>
      </c>
      <c r="B132" s="47" t="s">
        <v>142</v>
      </c>
      <c r="C132" s="39">
        <f>H422</f>
        <v>5</v>
      </c>
      <c r="D132" s="39">
        <f>I422</f>
        <v>4</v>
      </c>
      <c r="E132" s="30">
        <f t="shared" si="8"/>
        <v>0.38363171355498721</v>
      </c>
      <c r="F132" s="39">
        <v>3</v>
      </c>
      <c r="G132" s="39">
        <v>6</v>
      </c>
      <c r="H132" s="30">
        <f t="shared" si="9"/>
        <v>0.37990713381173491</v>
      </c>
      <c r="I132" s="30">
        <f t="shared" si="10"/>
        <v>0</v>
      </c>
      <c r="J132" s="10"/>
      <c r="K132" s="10"/>
      <c r="L132" s="10"/>
      <c r="M132" s="10"/>
      <c r="N132" s="10"/>
      <c r="O132" s="10"/>
    </row>
    <row r="133" spans="1:15" ht="34.5" customHeight="1" x14ac:dyDescent="0.25">
      <c r="A133" s="60">
        <v>22</v>
      </c>
      <c r="B133" s="61" t="s">
        <v>143</v>
      </c>
      <c r="C133" s="60">
        <f>H436</f>
        <v>115</v>
      </c>
      <c r="D133" s="60">
        <f>I436</f>
        <v>385</v>
      </c>
      <c r="E133" s="27">
        <f t="shared" si="8"/>
        <v>21.312872975277067</v>
      </c>
      <c r="F133" s="60">
        <v>96</v>
      </c>
      <c r="G133" s="60">
        <v>251</v>
      </c>
      <c r="H133" s="27">
        <f t="shared" si="9"/>
        <v>14.647530603630223</v>
      </c>
      <c r="I133" s="27">
        <f t="shared" si="10"/>
        <v>6.4584212747994938</v>
      </c>
      <c r="J133" s="10"/>
      <c r="K133" s="10"/>
      <c r="L133" s="10"/>
      <c r="M133" s="10"/>
      <c r="N133" s="10"/>
      <c r="O133" s="10"/>
    </row>
    <row r="134" spans="1:15" x14ac:dyDescent="0.25">
      <c r="A134" s="39"/>
      <c r="B134" s="63" t="s">
        <v>16</v>
      </c>
      <c r="C134" s="39">
        <f>SUM(C113:C133)</f>
        <v>950</v>
      </c>
      <c r="D134" s="39">
        <f>SUM(D113:D133)</f>
        <v>1396</v>
      </c>
      <c r="E134" s="30">
        <f t="shared" si="8"/>
        <v>100</v>
      </c>
      <c r="F134" s="39">
        <f>SUM(F113:F133)</f>
        <v>1091</v>
      </c>
      <c r="G134" s="39">
        <f>SUM(G113:G133)</f>
        <v>1278</v>
      </c>
      <c r="H134" s="30">
        <f t="shared" si="9"/>
        <v>100</v>
      </c>
      <c r="I134" s="30">
        <f t="shared" si="10"/>
        <v>-0.970873786407767</v>
      </c>
      <c r="J134" s="10"/>
      <c r="K134" s="10"/>
      <c r="L134" s="10"/>
      <c r="M134" s="10"/>
      <c r="N134" s="10"/>
      <c r="O134" s="10"/>
    </row>
    <row r="135" spans="1:15" ht="11.25" customHeight="1" x14ac:dyDescent="0.25">
      <c r="A135" s="64"/>
      <c r="B135" s="15"/>
      <c r="C135" s="65"/>
      <c r="D135" s="65"/>
      <c r="E135" s="65"/>
      <c r="F135" s="15"/>
      <c r="G135" s="15"/>
      <c r="H135" s="15"/>
      <c r="I135" s="15"/>
      <c r="J135" s="10"/>
      <c r="K135" s="10"/>
      <c r="L135" s="10"/>
      <c r="M135" s="10"/>
      <c r="N135" s="10"/>
      <c r="O135" s="10"/>
    </row>
    <row r="136" spans="1:15" x14ac:dyDescent="0.25">
      <c r="A136" s="138" t="s">
        <v>144</v>
      </c>
      <c r="B136" s="124"/>
      <c r="C136" s="124"/>
      <c r="D136" s="124"/>
      <c r="E136" s="124"/>
      <c r="F136" s="124"/>
      <c r="G136" s="124"/>
      <c r="H136" s="124"/>
      <c r="I136" s="18"/>
    </row>
    <row r="137" spans="1:15" x14ac:dyDescent="0.25">
      <c r="A137" s="212" t="s">
        <v>145</v>
      </c>
      <c r="B137" s="212"/>
      <c r="C137" s="212"/>
      <c r="D137" s="212"/>
      <c r="E137" s="212"/>
      <c r="F137" s="212"/>
      <c r="G137" s="212"/>
      <c r="H137" s="212"/>
      <c r="I137" s="212"/>
    </row>
    <row r="138" spans="1:15" x14ac:dyDescent="0.25">
      <c r="A138" s="2"/>
      <c r="B138" s="213">
        <f>H153+I153</f>
        <v>32</v>
      </c>
      <c r="C138" s="214"/>
      <c r="D138" s="66" t="s">
        <v>146</v>
      </c>
      <c r="E138" s="2"/>
      <c r="F138" s="67"/>
      <c r="G138" s="67"/>
      <c r="H138" s="67"/>
      <c r="I138" s="67"/>
    </row>
    <row r="139" spans="1:15" x14ac:dyDescent="0.25">
      <c r="A139" s="68"/>
      <c r="B139" s="68"/>
      <c r="C139" s="68"/>
      <c r="D139" s="69"/>
      <c r="E139" s="69"/>
      <c r="F139" s="69"/>
      <c r="G139" s="69"/>
      <c r="H139" s="215" t="s">
        <v>147</v>
      </c>
      <c r="I139" s="216"/>
    </row>
    <row r="140" spans="1:15" x14ac:dyDescent="0.25">
      <c r="A140" s="19"/>
      <c r="B140" s="115" t="s">
        <v>148</v>
      </c>
      <c r="C140" s="211"/>
      <c r="D140" s="233"/>
      <c r="E140" s="233"/>
      <c r="F140" s="233"/>
      <c r="G140" s="234"/>
      <c r="H140" s="19" t="s">
        <v>77</v>
      </c>
      <c r="I140" s="19" t="s">
        <v>149</v>
      </c>
    </row>
    <row r="141" spans="1:15" ht="18.75" customHeight="1" x14ac:dyDescent="0.25">
      <c r="A141" s="13">
        <v>1101</v>
      </c>
      <c r="B141" s="194" t="s">
        <v>150</v>
      </c>
      <c r="C141" s="195"/>
      <c r="D141" s="195"/>
      <c r="E141" s="195"/>
      <c r="F141" s="195"/>
      <c r="G141" s="196"/>
      <c r="H141" s="13">
        <f>'[1]9 мес.'!I168+'[1]IV кв.'!H167</f>
        <v>1</v>
      </c>
      <c r="I141" s="13"/>
    </row>
    <row r="142" spans="1:15" x14ac:dyDescent="0.25">
      <c r="A142" s="13">
        <v>1215</v>
      </c>
      <c r="B142" s="194" t="s">
        <v>151</v>
      </c>
      <c r="C142" s="195"/>
      <c r="D142" s="195"/>
      <c r="E142" s="195"/>
      <c r="F142" s="195"/>
      <c r="G142" s="196"/>
      <c r="H142" s="13"/>
      <c r="I142" s="13">
        <f>'[1]9 мес.'!J170+'[1]IV кв.'!I169</f>
        <v>1</v>
      </c>
    </row>
    <row r="143" spans="1:15" x14ac:dyDescent="0.25">
      <c r="A143" s="13">
        <v>1218</v>
      </c>
      <c r="B143" s="194" t="s">
        <v>152</v>
      </c>
      <c r="C143" s="235"/>
      <c r="D143" s="235"/>
      <c r="E143" s="235"/>
      <c r="F143" s="235"/>
      <c r="G143" s="236"/>
      <c r="H143" s="13">
        <f>'[1]9 мес.'!I173+'[1]IV кв.'!H172</f>
        <v>1</v>
      </c>
      <c r="I143" s="13">
        <f>'[1]9 мес.'!J173+'[1]IV кв.'!I172</f>
        <v>1</v>
      </c>
    </row>
    <row r="144" spans="1:15" ht="18.75" customHeight="1" x14ac:dyDescent="0.25">
      <c r="A144" s="13">
        <v>1219</v>
      </c>
      <c r="B144" s="147" t="s">
        <v>153</v>
      </c>
      <c r="C144" s="227"/>
      <c r="D144" s="227"/>
      <c r="E144" s="227"/>
      <c r="F144" s="227"/>
      <c r="G144" s="167"/>
      <c r="H144" s="13"/>
      <c r="I144" s="13">
        <f>'[1]9 мес.'!J174+'[1]IV кв.'!I173</f>
        <v>1</v>
      </c>
    </row>
    <row r="145" spans="1:15" x14ac:dyDescent="0.25">
      <c r="A145" s="13">
        <v>1220</v>
      </c>
      <c r="B145" s="147" t="s">
        <v>154</v>
      </c>
      <c r="C145" s="227"/>
      <c r="D145" s="227"/>
      <c r="E145" s="227"/>
      <c r="F145" s="227"/>
      <c r="G145" s="167"/>
      <c r="H145" s="13"/>
      <c r="I145" s="13">
        <f>'[1]9 мес.'!J175+'[1]IV кв.'!I174</f>
        <v>1</v>
      </c>
      <c r="J145" s="10"/>
      <c r="K145" s="10"/>
      <c r="L145" s="10"/>
      <c r="M145" s="10"/>
      <c r="N145" s="10"/>
      <c r="O145" s="10"/>
    </row>
    <row r="146" spans="1:15" ht="18.75" customHeight="1" x14ac:dyDescent="0.25">
      <c r="A146" s="13">
        <v>1221</v>
      </c>
      <c r="B146" s="147" t="s">
        <v>155</v>
      </c>
      <c r="C146" s="227"/>
      <c r="D146" s="227"/>
      <c r="E146" s="227"/>
      <c r="F146" s="227"/>
      <c r="G146" s="167"/>
      <c r="H146" s="13">
        <f>'[1]9 мес.'!I176+'[1]IV кв.'!H175</f>
        <v>3</v>
      </c>
      <c r="I146" s="13">
        <f>'[1]9 мес.'!J176+'[1]IV кв.'!I175</f>
        <v>1</v>
      </c>
      <c r="J146" s="10"/>
      <c r="K146" s="10"/>
      <c r="L146" s="10"/>
      <c r="M146" s="10"/>
      <c r="N146" s="10"/>
      <c r="O146" s="10"/>
    </row>
    <row r="147" spans="1:15" ht="28.5" customHeight="1" x14ac:dyDescent="0.25">
      <c r="A147" s="13">
        <v>1222</v>
      </c>
      <c r="B147" s="228" t="s">
        <v>156</v>
      </c>
      <c r="C147" s="229"/>
      <c r="D147" s="230"/>
      <c r="E147" s="230"/>
      <c r="F147" s="230"/>
      <c r="G147" s="230"/>
      <c r="H147" s="13">
        <f>'[1]9 мес.'!I177+'[1]IV кв.'!H176</f>
        <v>1</v>
      </c>
      <c r="I147" s="13"/>
      <c r="J147" s="10"/>
      <c r="K147" s="10"/>
      <c r="L147" s="10"/>
      <c r="M147" s="10"/>
      <c r="N147" s="10"/>
      <c r="O147" s="10"/>
    </row>
    <row r="148" spans="1:15" ht="18.75" customHeight="1" x14ac:dyDescent="0.25">
      <c r="A148" s="13">
        <v>1319</v>
      </c>
      <c r="B148" s="147" t="s">
        <v>157</v>
      </c>
      <c r="C148" s="231"/>
      <c r="D148" s="231"/>
      <c r="E148" s="231"/>
      <c r="F148" s="231"/>
      <c r="G148" s="232"/>
      <c r="H148" s="13"/>
      <c r="I148" s="13">
        <f>'[1]9 мес.'!J179+'[1]IV кв.'!I178</f>
        <v>1</v>
      </c>
      <c r="J148" s="10"/>
      <c r="K148" s="10"/>
      <c r="L148" s="10"/>
      <c r="M148" s="10"/>
      <c r="N148" s="10"/>
      <c r="O148" s="10"/>
    </row>
    <row r="149" spans="1:15" ht="18.75" customHeight="1" x14ac:dyDescent="0.25">
      <c r="A149" s="13">
        <v>1323</v>
      </c>
      <c r="B149" s="147" t="s">
        <v>158</v>
      </c>
      <c r="C149" s="227"/>
      <c r="D149" s="227"/>
      <c r="E149" s="227"/>
      <c r="F149" s="227"/>
      <c r="G149" s="167"/>
      <c r="H149" s="13">
        <f>'[1]9 мес.'!I182+'[1]IV кв.'!H181</f>
        <v>1</v>
      </c>
      <c r="I149" s="13"/>
      <c r="J149" s="10"/>
      <c r="K149" s="10"/>
      <c r="L149" s="10"/>
      <c r="M149" s="10"/>
      <c r="N149" s="10"/>
      <c r="O149" s="10"/>
    </row>
    <row r="150" spans="1:15" x14ac:dyDescent="0.25">
      <c r="A150" s="13">
        <v>1325</v>
      </c>
      <c r="B150" s="228" t="s">
        <v>159</v>
      </c>
      <c r="C150" s="229"/>
      <c r="D150" s="230"/>
      <c r="E150" s="230"/>
      <c r="F150" s="230"/>
      <c r="G150" s="230"/>
      <c r="H150" s="13">
        <f>'[1]9 мес.'!I183+'[1]IV кв.'!H182</f>
        <v>3</v>
      </c>
      <c r="I150" s="13">
        <f>'[1]9 мес.'!J183+'[1]IV кв.'!I182</f>
        <v>2</v>
      </c>
      <c r="J150" s="10"/>
      <c r="K150" s="10"/>
      <c r="L150" s="10"/>
      <c r="M150" s="10"/>
      <c r="N150" s="10"/>
      <c r="O150" s="10"/>
    </row>
    <row r="151" spans="1:15" x14ac:dyDescent="0.25">
      <c r="A151" s="13">
        <v>1428</v>
      </c>
      <c r="B151" s="228" t="s">
        <v>160</v>
      </c>
      <c r="C151" s="229"/>
      <c r="D151" s="230"/>
      <c r="E151" s="230"/>
      <c r="F151" s="230"/>
      <c r="G151" s="230"/>
      <c r="H151" s="13">
        <f>'[1]9 мес.'!I185+'[1]IV кв.'!H184</f>
        <v>4</v>
      </c>
      <c r="I151" s="13">
        <f>'[1]9 мес.'!J185+'[1]IV кв.'!I184</f>
        <v>4</v>
      </c>
      <c r="J151" s="10"/>
      <c r="K151" s="10"/>
      <c r="L151" s="10"/>
      <c r="M151" s="10"/>
      <c r="N151" s="10"/>
      <c r="O151" s="10"/>
    </row>
    <row r="152" spans="1:15" ht="18.75" customHeight="1" x14ac:dyDescent="0.25">
      <c r="A152" s="13">
        <v>1431</v>
      </c>
      <c r="B152" s="147" t="s">
        <v>161</v>
      </c>
      <c r="C152" s="231"/>
      <c r="D152" s="231"/>
      <c r="E152" s="231"/>
      <c r="F152" s="231"/>
      <c r="G152" s="232"/>
      <c r="H152" s="13">
        <f>'[1]9 мес.'!I188+'[1]IV кв.'!H187</f>
        <v>5</v>
      </c>
      <c r="I152" s="13">
        <f>'[1]9 мес.'!J188+'[1]IV кв.'!I187</f>
        <v>1</v>
      </c>
      <c r="J152" s="10"/>
      <c r="K152" s="10"/>
      <c r="L152" s="10"/>
      <c r="M152" s="10"/>
      <c r="N152" s="10"/>
      <c r="O152" s="10"/>
    </row>
    <row r="153" spans="1:15" x14ac:dyDescent="0.25">
      <c r="A153" s="13"/>
      <c r="B153" s="240" t="s">
        <v>16</v>
      </c>
      <c r="C153" s="241"/>
      <c r="D153" s="230"/>
      <c r="E153" s="230"/>
      <c r="F153" s="230"/>
      <c r="G153" s="230"/>
      <c r="H153" s="13">
        <f>SUM(H141:H152)</f>
        <v>19</v>
      </c>
      <c r="I153" s="13">
        <f>SUM(I141:I152)</f>
        <v>13</v>
      </c>
      <c r="J153" s="10"/>
      <c r="K153" s="10"/>
      <c r="L153" s="10"/>
      <c r="M153" s="10"/>
      <c r="N153" s="10"/>
      <c r="O153" s="10"/>
    </row>
    <row r="154" spans="1:15" x14ac:dyDescent="0.25">
      <c r="A154" s="9"/>
      <c r="B154" s="9"/>
      <c r="C154" s="9"/>
      <c r="D154" s="9"/>
      <c r="E154" s="9"/>
      <c r="J154" s="10"/>
      <c r="K154" s="10"/>
      <c r="L154" s="10"/>
      <c r="M154" s="10"/>
      <c r="N154" s="10"/>
      <c r="O154" s="10"/>
    </row>
    <row r="155" spans="1:15" x14ac:dyDescent="0.25">
      <c r="A155" s="212" t="s">
        <v>162</v>
      </c>
      <c r="B155" s="212"/>
      <c r="C155" s="212"/>
      <c r="D155" s="212"/>
      <c r="E155" s="212"/>
      <c r="F155" s="212"/>
      <c r="G155" s="212"/>
      <c r="H155" s="212"/>
      <c r="I155" s="212"/>
      <c r="J155" s="10"/>
      <c r="K155" s="10"/>
      <c r="L155" s="10"/>
      <c r="M155" s="10"/>
      <c r="N155" s="10"/>
      <c r="O155" s="10"/>
    </row>
    <row r="156" spans="1:15" x14ac:dyDescent="0.25">
      <c r="A156" s="2"/>
      <c r="B156" s="213">
        <f>H170+I170</f>
        <v>76</v>
      </c>
      <c r="C156" s="214"/>
      <c r="D156" s="66" t="s">
        <v>163</v>
      </c>
      <c r="E156" s="2"/>
      <c r="F156" s="67"/>
      <c r="G156" s="67"/>
      <c r="H156" s="67"/>
      <c r="I156" s="67"/>
      <c r="J156" s="10"/>
      <c r="K156" s="10"/>
      <c r="L156" s="10"/>
      <c r="M156" s="10"/>
      <c r="N156" s="10"/>
      <c r="O156" s="10"/>
    </row>
    <row r="157" spans="1:15" x14ac:dyDescent="0.2">
      <c r="A157" s="36"/>
      <c r="B157" s="68"/>
      <c r="C157" s="68"/>
      <c r="D157" s="68"/>
      <c r="E157" s="70"/>
      <c r="F157" s="69"/>
      <c r="G157" s="69"/>
      <c r="H157" s="242" t="s">
        <v>164</v>
      </c>
      <c r="I157" s="242"/>
      <c r="J157" s="10"/>
      <c r="K157" s="10"/>
      <c r="L157" s="10"/>
      <c r="M157" s="10"/>
      <c r="N157" s="10"/>
      <c r="O157" s="10"/>
    </row>
    <row r="158" spans="1:15" x14ac:dyDescent="0.2">
      <c r="A158" s="19"/>
      <c r="B158" s="106" t="s">
        <v>148</v>
      </c>
      <c r="C158" s="223"/>
      <c r="D158" s="243"/>
      <c r="E158" s="243"/>
      <c r="F158" s="243"/>
      <c r="G158" s="243"/>
      <c r="H158" s="19" t="s">
        <v>77</v>
      </c>
      <c r="I158" s="19" t="s">
        <v>149</v>
      </c>
      <c r="J158" s="10"/>
      <c r="K158" s="10"/>
      <c r="L158" s="10"/>
      <c r="M158" s="10"/>
      <c r="N158" s="10"/>
      <c r="O158" s="10"/>
    </row>
    <row r="159" spans="1:15" ht="28.5" customHeight="1" x14ac:dyDescent="0.25">
      <c r="A159" s="13">
        <v>2001</v>
      </c>
      <c r="B159" s="237" t="s">
        <v>165</v>
      </c>
      <c r="C159" s="238"/>
      <c r="D159" s="239"/>
      <c r="E159" s="239"/>
      <c r="F159" s="239"/>
      <c r="G159" s="239"/>
      <c r="H159" s="13">
        <f>'[1]9 мес.'!I195+'[1]IV кв.'!H194</f>
        <v>3</v>
      </c>
      <c r="I159" s="13">
        <f>'[1]9 мес.'!J195+'[1]IV кв.'!I194</f>
        <v>7</v>
      </c>
      <c r="J159" s="10"/>
      <c r="K159" s="10"/>
      <c r="L159" s="10"/>
      <c r="M159" s="10"/>
      <c r="N159" s="10"/>
      <c r="O159" s="10"/>
    </row>
    <row r="160" spans="1:15" x14ac:dyDescent="0.25">
      <c r="A160" s="13">
        <v>2002</v>
      </c>
      <c r="B160" s="194" t="s">
        <v>166</v>
      </c>
      <c r="C160" s="195"/>
      <c r="D160" s="195"/>
      <c r="E160" s="195"/>
      <c r="F160" s="195"/>
      <c r="G160" s="196"/>
      <c r="H160" s="13">
        <f>'[1]9 мес.'!I196+'[1]IV кв.'!H195</f>
        <v>4</v>
      </c>
      <c r="I160" s="13">
        <f>'[1]9 мес.'!J196+'[1]IV кв.'!I195</f>
        <v>1</v>
      </c>
      <c r="J160" s="10"/>
      <c r="K160" s="10"/>
      <c r="L160" s="10"/>
      <c r="M160" s="10"/>
      <c r="N160" s="10"/>
      <c r="O160" s="10"/>
    </row>
    <row r="161" spans="1:15" ht="18.75" customHeight="1" x14ac:dyDescent="0.25">
      <c r="A161" s="13">
        <v>2003</v>
      </c>
      <c r="B161" s="194" t="s">
        <v>167</v>
      </c>
      <c r="C161" s="195"/>
      <c r="D161" s="195"/>
      <c r="E161" s="195"/>
      <c r="F161" s="195"/>
      <c r="G161" s="196"/>
      <c r="H161" s="13">
        <f>'[1]9 мес.'!I197+'[1]IV кв.'!H196</f>
        <v>2</v>
      </c>
      <c r="I161" s="13">
        <f>'[1]9 мес.'!J197+'[1]IV кв.'!I196</f>
        <v>2</v>
      </c>
      <c r="J161" s="10"/>
      <c r="K161" s="10"/>
      <c r="L161" s="10"/>
      <c r="M161" s="10"/>
      <c r="N161" s="10"/>
      <c r="O161" s="10"/>
    </row>
    <row r="162" spans="1:15" x14ac:dyDescent="0.25">
      <c r="A162" s="13">
        <v>2004</v>
      </c>
      <c r="B162" s="237" t="s">
        <v>168</v>
      </c>
      <c r="C162" s="238"/>
      <c r="D162" s="239"/>
      <c r="E162" s="239"/>
      <c r="F162" s="239"/>
      <c r="G162" s="239"/>
      <c r="H162" s="13">
        <f>'[1]9 мес.'!I198+'[1]IV кв.'!H197</f>
        <v>4</v>
      </c>
      <c r="I162" s="13">
        <f>'[1]9 мес.'!J198+'[1]IV кв.'!I197</f>
        <v>3</v>
      </c>
      <c r="J162" s="10"/>
      <c r="K162" s="10"/>
      <c r="L162" s="10"/>
      <c r="M162" s="10"/>
      <c r="N162" s="10"/>
      <c r="O162" s="10"/>
    </row>
    <row r="163" spans="1:15" x14ac:dyDescent="0.25">
      <c r="A163" s="13">
        <v>2005</v>
      </c>
      <c r="B163" s="237" t="s">
        <v>169</v>
      </c>
      <c r="C163" s="238"/>
      <c r="D163" s="239"/>
      <c r="E163" s="239"/>
      <c r="F163" s="239"/>
      <c r="G163" s="239"/>
      <c r="H163" s="13">
        <f>'[1]9 мес.'!I199+'[1]IV кв.'!H198</f>
        <v>7</v>
      </c>
      <c r="I163" s="13">
        <f>'[1]9 мес.'!J199+'[1]IV кв.'!I198</f>
        <v>4</v>
      </c>
      <c r="J163" s="10"/>
      <c r="K163" s="10"/>
      <c r="L163" s="10"/>
      <c r="M163" s="10"/>
      <c r="N163" s="10"/>
      <c r="O163" s="10"/>
    </row>
    <row r="164" spans="1:15" x14ac:dyDescent="0.25">
      <c r="A164" s="13">
        <v>2007</v>
      </c>
      <c r="B164" s="237" t="s">
        <v>170</v>
      </c>
      <c r="C164" s="238"/>
      <c r="D164" s="239"/>
      <c r="E164" s="239"/>
      <c r="F164" s="239"/>
      <c r="G164" s="239"/>
      <c r="H164" s="13">
        <f>'[1]9 мес.'!I201+'[1]IV кв.'!H200</f>
        <v>3</v>
      </c>
      <c r="I164" s="13">
        <f>'[1]9 мес.'!J201+'[1]IV кв.'!I200</f>
        <v>1</v>
      </c>
      <c r="J164" s="10"/>
      <c r="K164" s="10"/>
      <c r="L164" s="10"/>
      <c r="M164" s="10"/>
      <c r="N164" s="10"/>
      <c r="O164" s="10"/>
    </row>
    <row r="165" spans="1:15" x14ac:dyDescent="0.25">
      <c r="A165" s="13">
        <v>2008</v>
      </c>
      <c r="B165" s="194" t="s">
        <v>171</v>
      </c>
      <c r="C165" s="195"/>
      <c r="D165" s="195"/>
      <c r="E165" s="195"/>
      <c r="F165" s="195"/>
      <c r="G165" s="196"/>
      <c r="H165" s="13">
        <f>'[1]9 мес.'!I202+'[1]IV кв.'!H201</f>
        <v>3</v>
      </c>
      <c r="I165" s="13">
        <f>'[1]9 мес.'!J202+'[1]IV кв.'!I201</f>
        <v>3</v>
      </c>
      <c r="J165" s="10"/>
      <c r="K165" s="10"/>
      <c r="L165" s="10"/>
      <c r="M165" s="10"/>
      <c r="N165" s="10"/>
      <c r="O165" s="10"/>
    </row>
    <row r="166" spans="1:15" x14ac:dyDescent="0.25">
      <c r="A166" s="13">
        <v>2010</v>
      </c>
      <c r="B166" s="194" t="s">
        <v>172</v>
      </c>
      <c r="C166" s="195"/>
      <c r="D166" s="195"/>
      <c r="E166" s="195"/>
      <c r="F166" s="195"/>
      <c r="G166" s="196"/>
      <c r="H166" s="13">
        <f>'[1]9 мес.'!I203+'[1]IV кв.'!H202</f>
        <v>7</v>
      </c>
      <c r="I166" s="13">
        <f>'[1]9 мес.'!J203+'[1]IV кв.'!I202</f>
        <v>2</v>
      </c>
      <c r="J166" s="10"/>
      <c r="K166" s="10"/>
      <c r="L166" s="10"/>
      <c r="M166" s="10"/>
      <c r="N166" s="10"/>
      <c r="O166" s="10"/>
    </row>
    <row r="167" spans="1:15" ht="18.75" customHeight="1" x14ac:dyDescent="0.25">
      <c r="A167" s="13">
        <v>2011</v>
      </c>
      <c r="B167" s="194" t="s">
        <v>173</v>
      </c>
      <c r="C167" s="195"/>
      <c r="D167" s="195"/>
      <c r="E167" s="195"/>
      <c r="F167" s="195"/>
      <c r="G167" s="196"/>
      <c r="H167" s="13">
        <f>'[1]9 мес.'!I204+'[1]IV кв.'!H203</f>
        <v>6</v>
      </c>
      <c r="I167" s="13">
        <f>'[1]9 мес.'!J204+'[1]IV кв.'!I203</f>
        <v>4</v>
      </c>
      <c r="J167" s="10"/>
      <c r="K167" s="10"/>
      <c r="L167" s="10"/>
      <c r="M167" s="10"/>
      <c r="N167" s="10"/>
      <c r="O167" s="10"/>
    </row>
    <row r="168" spans="1:15" ht="18.75" customHeight="1" x14ac:dyDescent="0.25">
      <c r="A168" s="13">
        <v>2012</v>
      </c>
      <c r="B168" s="194" t="s">
        <v>174</v>
      </c>
      <c r="C168" s="195"/>
      <c r="D168" s="195"/>
      <c r="E168" s="195"/>
      <c r="F168" s="195"/>
      <c r="G168" s="196"/>
      <c r="H168" s="13"/>
      <c r="I168" s="13">
        <f>'[1]9 мес.'!J205+'[1]IV кв.'!I204</f>
        <v>5</v>
      </c>
      <c r="J168" s="10"/>
      <c r="K168" s="10"/>
      <c r="L168" s="10"/>
      <c r="M168" s="10"/>
      <c r="N168" s="10"/>
      <c r="O168" s="10"/>
    </row>
    <row r="169" spans="1:15" ht="30.75" customHeight="1" x14ac:dyDescent="0.25">
      <c r="A169" s="13">
        <v>2013</v>
      </c>
      <c r="B169" s="194" t="s">
        <v>175</v>
      </c>
      <c r="C169" s="195"/>
      <c r="D169" s="195"/>
      <c r="E169" s="195"/>
      <c r="F169" s="195"/>
      <c r="G169" s="196"/>
      <c r="H169" s="13">
        <f>'[1]9 мес.'!I206+'[1]IV кв.'!H205</f>
        <v>4</v>
      </c>
      <c r="I169" s="13">
        <f>'[1]9 мес.'!J206+'[1]IV кв.'!I205</f>
        <v>1</v>
      </c>
      <c r="J169" s="10"/>
      <c r="K169" s="10"/>
      <c r="L169" s="10"/>
      <c r="M169" s="10"/>
      <c r="N169" s="10"/>
      <c r="O169" s="10"/>
    </row>
    <row r="170" spans="1:15" x14ac:dyDescent="0.25">
      <c r="A170" s="13"/>
      <c r="B170" s="240" t="s">
        <v>16</v>
      </c>
      <c r="C170" s="241"/>
      <c r="D170" s="239"/>
      <c r="E170" s="239"/>
      <c r="F170" s="239"/>
      <c r="G170" s="239"/>
      <c r="H170" s="13">
        <f>SUM(H159:H169)</f>
        <v>43</v>
      </c>
      <c r="I170" s="13">
        <f>SUM(I159:I169)</f>
        <v>33</v>
      </c>
      <c r="J170" s="10"/>
      <c r="K170" s="10"/>
      <c r="L170" s="10"/>
      <c r="M170" s="10"/>
      <c r="N170" s="10"/>
      <c r="O170" s="10"/>
    </row>
    <row r="171" spans="1:15" ht="12.75" customHeight="1" x14ac:dyDescent="0.25">
      <c r="A171" s="9"/>
      <c r="B171" s="9"/>
      <c r="C171" s="9"/>
      <c r="D171" s="9"/>
      <c r="E171" s="9"/>
      <c r="J171" s="10"/>
      <c r="K171" s="10"/>
      <c r="L171" s="10"/>
      <c r="M171" s="10"/>
      <c r="N171" s="10"/>
      <c r="O171" s="10"/>
    </row>
    <row r="172" spans="1:15" x14ac:dyDescent="0.25">
      <c r="A172" s="212" t="s">
        <v>176</v>
      </c>
      <c r="B172" s="212"/>
      <c r="C172" s="212"/>
      <c r="D172" s="212"/>
      <c r="E172" s="212"/>
      <c r="F172" s="212"/>
      <c r="G172" s="212"/>
      <c r="H172" s="212"/>
      <c r="I172" s="212"/>
      <c r="J172" s="10"/>
      <c r="K172" s="10"/>
      <c r="L172" s="10"/>
      <c r="M172" s="10"/>
      <c r="N172" s="10"/>
      <c r="O172" s="10"/>
    </row>
    <row r="173" spans="1:15" ht="15.75" customHeight="1" x14ac:dyDescent="0.25">
      <c r="A173" s="2"/>
      <c r="B173" s="174">
        <f>H183+I183</f>
        <v>29</v>
      </c>
      <c r="C173" s="124"/>
      <c r="D173" s="66" t="s">
        <v>163</v>
      </c>
      <c r="E173" s="2"/>
      <c r="F173" s="67"/>
      <c r="G173" s="67"/>
      <c r="H173" s="67"/>
      <c r="I173" s="67"/>
      <c r="J173" s="10"/>
      <c r="K173" s="10"/>
      <c r="L173" s="10"/>
      <c r="M173" s="10"/>
      <c r="N173" s="10"/>
      <c r="O173" s="10"/>
    </row>
    <row r="174" spans="1:15" ht="12.75" customHeight="1" x14ac:dyDescent="0.25">
      <c r="A174" s="9"/>
      <c r="B174" s="244"/>
      <c r="C174" s="244"/>
      <c r="H174" s="188" t="s">
        <v>177</v>
      </c>
      <c r="I174" s="189"/>
      <c r="J174" s="10"/>
      <c r="K174" s="10"/>
      <c r="L174" s="10"/>
      <c r="M174" s="10"/>
      <c r="N174" s="10"/>
      <c r="O174" s="10"/>
    </row>
    <row r="175" spans="1:15" x14ac:dyDescent="0.25">
      <c r="A175" s="19"/>
      <c r="B175" s="106" t="s">
        <v>148</v>
      </c>
      <c r="C175" s="223"/>
      <c r="D175" s="239"/>
      <c r="E175" s="239"/>
      <c r="F175" s="239"/>
      <c r="G175" s="239"/>
      <c r="H175" s="19" t="s">
        <v>77</v>
      </c>
      <c r="I175" s="19" t="s">
        <v>149</v>
      </c>
      <c r="J175" s="10"/>
      <c r="K175" s="10"/>
      <c r="L175" s="10"/>
      <c r="M175" s="10"/>
      <c r="N175" s="10"/>
      <c r="O175" s="10"/>
    </row>
    <row r="176" spans="1:15" ht="18.75" customHeight="1" x14ac:dyDescent="0.25">
      <c r="A176" s="13">
        <v>3002</v>
      </c>
      <c r="B176" s="47" t="s">
        <v>178</v>
      </c>
      <c r="C176" s="71"/>
      <c r="D176" s="71"/>
      <c r="E176" s="71"/>
      <c r="F176" s="71"/>
      <c r="G176" s="72"/>
      <c r="H176" s="13">
        <f>'[1]9 мес.'!I215+'[1]IV кв.'!H214</f>
        <v>1</v>
      </c>
      <c r="I176" s="13">
        <f>'[1]9 мес.'!J215+'[1]IV кв.'!I214</f>
        <v>1</v>
      </c>
      <c r="J176" s="10"/>
      <c r="K176" s="10"/>
      <c r="L176" s="10"/>
      <c r="M176" s="10"/>
      <c r="N176" s="10"/>
      <c r="O176" s="10"/>
    </row>
    <row r="177" spans="1:15" ht="18.75" customHeight="1" x14ac:dyDescent="0.25">
      <c r="A177" s="13">
        <v>3004</v>
      </c>
      <c r="B177" s="194" t="s">
        <v>179</v>
      </c>
      <c r="C177" s="195"/>
      <c r="D177" s="195"/>
      <c r="E177" s="195"/>
      <c r="F177" s="195"/>
      <c r="G177" s="196"/>
      <c r="H177" s="13">
        <f>'[1]9 мес.'!I216+'[1]IV кв.'!H215</f>
        <v>1</v>
      </c>
      <c r="I177" s="13"/>
      <c r="J177" s="10"/>
      <c r="K177" s="10"/>
      <c r="L177" s="10"/>
      <c r="M177" s="10"/>
      <c r="N177" s="10"/>
      <c r="O177" s="10"/>
    </row>
    <row r="178" spans="1:15" ht="26.25" customHeight="1" x14ac:dyDescent="0.25">
      <c r="A178" s="13">
        <v>3005</v>
      </c>
      <c r="B178" s="194" t="s">
        <v>180</v>
      </c>
      <c r="C178" s="195"/>
      <c r="D178" s="195"/>
      <c r="E178" s="195"/>
      <c r="F178" s="195"/>
      <c r="G178" s="196"/>
      <c r="H178" s="13">
        <f>'[1]9 мес.'!I217+'[1]IV кв.'!H216</f>
        <v>1</v>
      </c>
      <c r="I178" s="13">
        <f>'[1]9 мес.'!J217+'[1]IV кв.'!I216</f>
        <v>1</v>
      </c>
      <c r="J178" s="10"/>
      <c r="K178" s="10"/>
      <c r="L178" s="10"/>
      <c r="M178" s="10"/>
      <c r="N178" s="10"/>
      <c r="O178" s="10"/>
    </row>
    <row r="179" spans="1:15" x14ac:dyDescent="0.25">
      <c r="A179" s="13">
        <v>3009</v>
      </c>
      <c r="B179" s="194" t="s">
        <v>181</v>
      </c>
      <c r="C179" s="246"/>
      <c r="D179" s="247"/>
      <c r="E179" s="247"/>
      <c r="F179" s="247"/>
      <c r="G179" s="248"/>
      <c r="H179" s="13">
        <f>'[1]9 мес.'!I218+'[1]IV кв.'!H217</f>
        <v>3</v>
      </c>
      <c r="I179" s="13"/>
      <c r="J179" s="10"/>
      <c r="K179" s="10"/>
      <c r="L179" s="10"/>
      <c r="M179" s="10"/>
      <c r="N179" s="10"/>
      <c r="O179" s="10"/>
    </row>
    <row r="180" spans="1:15" x14ac:dyDescent="0.25">
      <c r="A180" s="13">
        <v>3010</v>
      </c>
      <c r="B180" s="194" t="s">
        <v>182</v>
      </c>
      <c r="C180" s="235"/>
      <c r="D180" s="235"/>
      <c r="E180" s="235"/>
      <c r="F180" s="235"/>
      <c r="G180" s="236"/>
      <c r="H180" s="13"/>
      <c r="I180" s="13">
        <f>'[1]9 мес.'!J219+'[1]IV кв.'!I218</f>
        <v>1</v>
      </c>
      <c r="J180" s="10"/>
      <c r="K180" s="10"/>
      <c r="L180" s="10"/>
      <c r="M180" s="10"/>
      <c r="N180" s="10"/>
      <c r="O180" s="10"/>
    </row>
    <row r="181" spans="1:15" x14ac:dyDescent="0.25">
      <c r="A181" s="13">
        <v>3012</v>
      </c>
      <c r="B181" s="170" t="s">
        <v>183</v>
      </c>
      <c r="C181" s="249"/>
      <c r="D181" s="239"/>
      <c r="E181" s="239"/>
      <c r="F181" s="239"/>
      <c r="G181" s="239"/>
      <c r="H181" s="13">
        <f>'[1]9 мес.'!I220+'[1]IV кв.'!H219</f>
        <v>3</v>
      </c>
      <c r="I181" s="13"/>
      <c r="J181" s="10"/>
      <c r="K181" s="10"/>
      <c r="L181" s="10"/>
      <c r="M181" s="10"/>
      <c r="N181" s="10"/>
      <c r="O181" s="10"/>
    </row>
    <row r="182" spans="1:15" x14ac:dyDescent="0.25">
      <c r="A182" s="13">
        <v>3014</v>
      </c>
      <c r="B182" s="170" t="s">
        <v>184</v>
      </c>
      <c r="C182" s="249"/>
      <c r="D182" s="239"/>
      <c r="E182" s="239"/>
      <c r="F182" s="239"/>
      <c r="G182" s="239"/>
      <c r="H182" s="13">
        <f>'[1]9 мес.'!I221+'[1]IV кв.'!H220</f>
        <v>7</v>
      </c>
      <c r="I182" s="13">
        <f>'[1]9 мес.'!J221+'[1]IV кв.'!I220</f>
        <v>10</v>
      </c>
      <c r="J182" s="10"/>
      <c r="K182" s="10"/>
      <c r="L182" s="10"/>
      <c r="M182" s="10"/>
      <c r="N182" s="10"/>
      <c r="O182" s="10"/>
    </row>
    <row r="183" spans="1:15" x14ac:dyDescent="0.25">
      <c r="A183" s="73"/>
      <c r="B183" s="240" t="s">
        <v>16</v>
      </c>
      <c r="C183" s="241"/>
      <c r="D183" s="239"/>
      <c r="E183" s="239"/>
      <c r="F183" s="239"/>
      <c r="G183" s="239"/>
      <c r="H183" s="13">
        <f>SUM(H176:H182)</f>
        <v>16</v>
      </c>
      <c r="I183" s="13">
        <f>SUM(I176:I182)</f>
        <v>13</v>
      </c>
      <c r="J183" s="10"/>
      <c r="K183" s="10"/>
      <c r="L183" s="10"/>
      <c r="M183" s="10"/>
      <c r="N183" s="10"/>
      <c r="O183" s="10"/>
    </row>
    <row r="184" spans="1:15" ht="11.25" customHeight="1" x14ac:dyDescent="0.25">
      <c r="A184" s="2"/>
      <c r="B184" s="245"/>
      <c r="C184" s="245"/>
      <c r="D184" s="2"/>
      <c r="E184" s="2"/>
      <c r="F184" s="67"/>
      <c r="G184" s="67"/>
      <c r="H184" s="67"/>
      <c r="I184" s="67"/>
      <c r="J184" s="10"/>
      <c r="K184" s="10"/>
      <c r="L184" s="10"/>
      <c r="M184" s="10"/>
      <c r="N184" s="10"/>
      <c r="O184" s="10"/>
    </row>
    <row r="185" spans="1:15" x14ac:dyDescent="0.25">
      <c r="A185" s="212" t="s">
        <v>185</v>
      </c>
      <c r="B185" s="212"/>
      <c r="C185" s="212"/>
      <c r="D185" s="212"/>
      <c r="E185" s="212"/>
      <c r="F185" s="212"/>
      <c r="G185" s="212"/>
      <c r="H185" s="212"/>
      <c r="I185" s="212"/>
      <c r="J185" s="10"/>
      <c r="K185" s="10"/>
      <c r="L185" s="10"/>
      <c r="M185" s="10"/>
      <c r="N185" s="10"/>
      <c r="O185" s="10"/>
    </row>
    <row r="186" spans="1:15" ht="16.5" customHeight="1" x14ac:dyDescent="0.25">
      <c r="A186" s="2"/>
      <c r="B186" s="213">
        <f>H199+I199</f>
        <v>69</v>
      </c>
      <c r="C186" s="214"/>
      <c r="D186" s="66" t="s">
        <v>163</v>
      </c>
      <c r="E186" s="2"/>
      <c r="F186" s="67"/>
      <c r="G186" s="67"/>
      <c r="H186" s="67"/>
      <c r="I186" s="67"/>
      <c r="J186" s="10"/>
      <c r="K186" s="10"/>
      <c r="L186" s="10"/>
      <c r="M186" s="10"/>
      <c r="N186" s="10"/>
      <c r="O186" s="10"/>
    </row>
    <row r="187" spans="1:15" ht="14.25" customHeight="1" x14ac:dyDescent="0.2">
      <c r="A187" s="68"/>
      <c r="B187" s="189"/>
      <c r="C187" s="189"/>
      <c r="D187" s="69"/>
      <c r="E187" s="69"/>
      <c r="F187" s="69"/>
      <c r="G187" s="69"/>
      <c r="H187" s="188" t="s">
        <v>186</v>
      </c>
      <c r="I187" s="189"/>
      <c r="J187" s="10"/>
      <c r="K187" s="10"/>
      <c r="L187" s="10"/>
      <c r="M187" s="10"/>
      <c r="N187" s="10"/>
      <c r="O187" s="10"/>
    </row>
    <row r="188" spans="1:15" x14ac:dyDescent="0.2">
      <c r="A188" s="19"/>
      <c r="B188" s="106" t="s">
        <v>148</v>
      </c>
      <c r="C188" s="223"/>
      <c r="D188" s="243"/>
      <c r="E188" s="243"/>
      <c r="F188" s="243"/>
      <c r="G188" s="243"/>
      <c r="H188" s="19" t="s">
        <v>77</v>
      </c>
      <c r="I188" s="19" t="s">
        <v>149</v>
      </c>
      <c r="J188" s="10"/>
      <c r="K188" s="10"/>
      <c r="L188" s="10"/>
      <c r="M188" s="10"/>
      <c r="N188" s="10"/>
      <c r="O188" s="10"/>
    </row>
    <row r="189" spans="1:15" ht="28.5" customHeight="1" x14ac:dyDescent="0.25">
      <c r="A189" s="13">
        <v>4001</v>
      </c>
      <c r="B189" s="194" t="s">
        <v>187</v>
      </c>
      <c r="C189" s="195"/>
      <c r="D189" s="195"/>
      <c r="E189" s="195"/>
      <c r="F189" s="195"/>
      <c r="G189" s="196"/>
      <c r="H189" s="13"/>
      <c r="I189" s="13">
        <f>'[1]9 мес.'!J228+'[1]IV кв.'!I227</f>
        <v>2</v>
      </c>
      <c r="J189" s="10"/>
      <c r="K189" s="10"/>
      <c r="L189" s="10"/>
      <c r="M189" s="10"/>
      <c r="N189" s="10"/>
      <c r="O189" s="10"/>
    </row>
    <row r="190" spans="1:15" ht="18.75" customHeight="1" x14ac:dyDescent="0.25">
      <c r="A190" s="13">
        <v>4002</v>
      </c>
      <c r="B190" s="147" t="s">
        <v>188</v>
      </c>
      <c r="C190" s="227"/>
      <c r="D190" s="227"/>
      <c r="E190" s="227"/>
      <c r="F190" s="227"/>
      <c r="G190" s="167"/>
      <c r="H190" s="13">
        <f>'[1]9 мес.'!I229+'[1]IV кв.'!H228</f>
        <v>2</v>
      </c>
      <c r="I190" s="13">
        <f>'[1]9 мес.'!J229+'[1]IV кв.'!I228</f>
        <v>6</v>
      </c>
      <c r="J190" s="10"/>
      <c r="K190" s="10"/>
      <c r="L190" s="10"/>
      <c r="M190" s="10"/>
      <c r="N190" s="10"/>
      <c r="O190" s="10"/>
    </row>
    <row r="191" spans="1:15" x14ac:dyDescent="0.25">
      <c r="A191" s="13">
        <v>4003</v>
      </c>
      <c r="B191" s="228" t="s">
        <v>189</v>
      </c>
      <c r="C191" s="229"/>
      <c r="D191" s="230"/>
      <c r="E191" s="230"/>
      <c r="F191" s="230"/>
      <c r="G191" s="230"/>
      <c r="H191" s="13">
        <f>'[1]9 мес.'!I230+'[1]IV кв.'!H229</f>
        <v>1</v>
      </c>
      <c r="I191" s="13">
        <f>'[1]9 мес.'!J230+'[1]IV кв.'!I229</f>
        <v>15</v>
      </c>
      <c r="J191" s="10"/>
      <c r="K191" s="10"/>
      <c r="L191" s="10"/>
      <c r="M191" s="10"/>
      <c r="N191" s="10"/>
      <c r="O191" s="10"/>
    </row>
    <row r="192" spans="1:15" x14ac:dyDescent="0.25">
      <c r="A192" s="13">
        <v>4004</v>
      </c>
      <c r="B192" s="147" t="s">
        <v>190</v>
      </c>
      <c r="C192" s="231"/>
      <c r="D192" s="231"/>
      <c r="E192" s="231"/>
      <c r="F192" s="231"/>
      <c r="G192" s="232"/>
      <c r="H192" s="13">
        <f>'[1]9 мес.'!I231+'[1]IV кв.'!H230</f>
        <v>9</v>
      </c>
      <c r="I192" s="13">
        <f>'[1]9 мес.'!J231+'[1]IV кв.'!I230</f>
        <v>16</v>
      </c>
      <c r="J192" s="10"/>
      <c r="K192" s="10"/>
      <c r="L192" s="10"/>
      <c r="M192" s="10"/>
      <c r="N192" s="10"/>
      <c r="O192" s="10"/>
    </row>
    <row r="193" spans="1:15" x14ac:dyDescent="0.25">
      <c r="A193" s="13">
        <v>4005</v>
      </c>
      <c r="B193" s="228" t="s">
        <v>191</v>
      </c>
      <c r="C193" s="229"/>
      <c r="D193" s="230"/>
      <c r="E193" s="230"/>
      <c r="F193" s="230"/>
      <c r="G193" s="230"/>
      <c r="H193" s="13"/>
      <c r="I193" s="13">
        <f>'[1]9 мес.'!J232+'[1]IV кв.'!I231</f>
        <v>2</v>
      </c>
      <c r="J193" s="10"/>
      <c r="K193" s="10"/>
      <c r="L193" s="10"/>
      <c r="M193" s="10"/>
      <c r="N193" s="10"/>
      <c r="O193" s="10"/>
    </row>
    <row r="194" spans="1:15" x14ac:dyDescent="0.25">
      <c r="A194" s="13">
        <v>4006</v>
      </c>
      <c r="B194" s="228" t="s">
        <v>192</v>
      </c>
      <c r="C194" s="229"/>
      <c r="D194" s="230"/>
      <c r="E194" s="230"/>
      <c r="F194" s="230"/>
      <c r="G194" s="230"/>
      <c r="H194" s="13">
        <f>'[1]9 мес.'!I233+'[1]IV кв.'!H232</f>
        <v>1</v>
      </c>
      <c r="I194" s="13"/>
      <c r="J194" s="10"/>
      <c r="K194" s="10"/>
      <c r="L194" s="10"/>
      <c r="M194" s="10"/>
      <c r="N194" s="10"/>
      <c r="O194" s="10"/>
    </row>
    <row r="195" spans="1:15" x14ac:dyDescent="0.25">
      <c r="A195" s="13">
        <v>4011</v>
      </c>
      <c r="B195" s="228" t="s">
        <v>193</v>
      </c>
      <c r="C195" s="229"/>
      <c r="D195" s="206"/>
      <c r="E195" s="206"/>
      <c r="F195" s="206"/>
      <c r="G195" s="206"/>
      <c r="H195" s="13">
        <f>'[1]9 мес.'!I236+'[1]IV кв.'!H235</f>
        <v>2</v>
      </c>
      <c r="I195" s="13">
        <f>'[1]9 мес.'!J236+'[1]IV кв.'!I235</f>
        <v>3</v>
      </c>
      <c r="J195" s="10"/>
      <c r="K195" s="10"/>
      <c r="L195" s="10"/>
      <c r="M195" s="10"/>
      <c r="N195" s="10"/>
      <c r="O195" s="10"/>
    </row>
    <row r="196" spans="1:15" x14ac:dyDescent="0.25">
      <c r="A196" s="13">
        <v>4013</v>
      </c>
      <c r="B196" s="228" t="s">
        <v>194</v>
      </c>
      <c r="C196" s="229"/>
      <c r="D196" s="206"/>
      <c r="E196" s="206"/>
      <c r="F196" s="206"/>
      <c r="G196" s="206"/>
      <c r="H196" s="13">
        <f>'[1]9 мес.'!I237+'[1]IV кв.'!H236</f>
        <v>2</v>
      </c>
      <c r="I196" s="13"/>
      <c r="J196" s="10"/>
      <c r="K196" s="10"/>
      <c r="L196" s="10"/>
      <c r="M196" s="10"/>
      <c r="N196" s="10"/>
      <c r="O196" s="10"/>
    </row>
    <row r="197" spans="1:15" x14ac:dyDescent="0.25">
      <c r="A197" s="13">
        <v>4016</v>
      </c>
      <c r="B197" s="147" t="s">
        <v>195</v>
      </c>
      <c r="C197" s="235"/>
      <c r="D197" s="235"/>
      <c r="E197" s="235"/>
      <c r="F197" s="235"/>
      <c r="G197" s="236"/>
      <c r="H197" s="13">
        <f>'[1]9 мес.'!I238+'[1]IV кв.'!H237</f>
        <v>2</v>
      </c>
      <c r="I197" s="13">
        <f>'[1]9 мес.'!J238+'[1]IV кв.'!I237</f>
        <v>4</v>
      </c>
      <c r="J197" s="10"/>
      <c r="K197" s="10"/>
      <c r="L197" s="10"/>
      <c r="M197" s="10"/>
      <c r="N197" s="10"/>
      <c r="O197" s="10"/>
    </row>
    <row r="198" spans="1:15" x14ac:dyDescent="0.25">
      <c r="A198" s="13">
        <v>4018</v>
      </c>
      <c r="B198" s="147" t="s">
        <v>196</v>
      </c>
      <c r="C198" s="235"/>
      <c r="D198" s="235"/>
      <c r="E198" s="235"/>
      <c r="F198" s="235"/>
      <c r="G198" s="236"/>
      <c r="H198" s="13">
        <f>'[1]9 мес.'!I240+'[1]IV кв.'!H239</f>
        <v>2</v>
      </c>
      <c r="I198" s="13"/>
      <c r="J198" s="10"/>
      <c r="K198" s="10"/>
      <c r="L198" s="10"/>
      <c r="M198" s="10"/>
      <c r="N198" s="10"/>
      <c r="O198" s="10"/>
    </row>
    <row r="199" spans="1:15" x14ac:dyDescent="0.25">
      <c r="A199" s="73"/>
      <c r="B199" s="240" t="s">
        <v>16</v>
      </c>
      <c r="C199" s="241"/>
      <c r="D199" s="230"/>
      <c r="E199" s="230"/>
      <c r="F199" s="230"/>
      <c r="G199" s="230"/>
      <c r="H199" s="13">
        <f>SUM(H189:H198)</f>
        <v>21</v>
      </c>
      <c r="I199" s="13">
        <f>SUM(I189:I198)</f>
        <v>48</v>
      </c>
      <c r="J199" s="10"/>
      <c r="K199" s="10"/>
      <c r="L199" s="10"/>
      <c r="M199" s="10"/>
      <c r="N199" s="10"/>
      <c r="O199" s="10"/>
    </row>
    <row r="200" spans="1:15" ht="10.5" customHeight="1" x14ac:dyDescent="0.25">
      <c r="A200" s="9"/>
      <c r="B200" s="244"/>
      <c r="C200" s="244"/>
      <c r="D200" s="9"/>
      <c r="E200" s="9"/>
      <c r="J200" s="10"/>
      <c r="K200" s="10"/>
      <c r="L200" s="10"/>
      <c r="M200" s="10"/>
      <c r="N200" s="10"/>
      <c r="O200" s="10"/>
    </row>
    <row r="201" spans="1:15" x14ac:dyDescent="0.25">
      <c r="A201" s="212" t="s">
        <v>197</v>
      </c>
      <c r="B201" s="212"/>
      <c r="C201" s="212"/>
      <c r="D201" s="212"/>
      <c r="E201" s="212"/>
      <c r="F201" s="212"/>
      <c r="G201" s="212"/>
      <c r="H201" s="212"/>
      <c r="I201" s="212"/>
      <c r="J201" s="10"/>
      <c r="K201" s="10"/>
      <c r="L201" s="10"/>
      <c r="M201" s="10"/>
      <c r="N201" s="10"/>
      <c r="O201" s="10"/>
    </row>
    <row r="202" spans="1:15" ht="14.25" customHeight="1" x14ac:dyDescent="0.25">
      <c r="A202" s="2"/>
      <c r="B202" s="213">
        <f>H208+I208</f>
        <v>5</v>
      </c>
      <c r="C202" s="214"/>
      <c r="D202" s="66" t="s">
        <v>163</v>
      </c>
      <c r="E202" s="2"/>
      <c r="F202" s="67"/>
      <c r="G202" s="67"/>
      <c r="H202" s="67"/>
      <c r="I202" s="67"/>
      <c r="J202" s="10"/>
      <c r="K202" s="10"/>
      <c r="L202" s="10"/>
      <c r="M202" s="10"/>
      <c r="N202" s="10"/>
      <c r="O202" s="10"/>
    </row>
    <row r="203" spans="1:15" ht="14.25" customHeight="1" x14ac:dyDescent="0.2">
      <c r="A203" s="68"/>
      <c r="B203" s="189"/>
      <c r="C203" s="189"/>
      <c r="D203" s="69"/>
      <c r="E203" s="69"/>
      <c r="F203" s="69"/>
      <c r="G203" s="69"/>
      <c r="H203" s="188" t="s">
        <v>198</v>
      </c>
      <c r="I203" s="189"/>
      <c r="J203" s="10"/>
      <c r="K203" s="10"/>
      <c r="L203" s="10"/>
      <c r="M203" s="10"/>
      <c r="N203" s="10"/>
      <c r="O203" s="10"/>
    </row>
    <row r="204" spans="1:15" x14ac:dyDescent="0.2">
      <c r="A204" s="19"/>
      <c r="B204" s="106" t="s">
        <v>148</v>
      </c>
      <c r="C204" s="223"/>
      <c r="D204" s="243"/>
      <c r="E204" s="243"/>
      <c r="F204" s="243"/>
      <c r="G204" s="243"/>
      <c r="H204" s="19" t="s">
        <v>77</v>
      </c>
      <c r="I204" s="19" t="s">
        <v>149</v>
      </c>
      <c r="J204" s="10"/>
      <c r="K204" s="10"/>
      <c r="L204" s="10"/>
      <c r="M204" s="10"/>
      <c r="N204" s="10"/>
      <c r="O204" s="10"/>
    </row>
    <row r="205" spans="1:15" ht="30" customHeight="1" x14ac:dyDescent="0.25">
      <c r="A205" s="13">
        <v>5002</v>
      </c>
      <c r="B205" s="228" t="s">
        <v>199</v>
      </c>
      <c r="C205" s="229"/>
      <c r="D205" s="239"/>
      <c r="E205" s="239"/>
      <c r="F205" s="239"/>
      <c r="G205" s="239"/>
      <c r="H205" s="13"/>
      <c r="I205" s="13">
        <f>'[1]9 мес.'!J247+'[1]IV кв.'!I246</f>
        <v>1</v>
      </c>
      <c r="J205" s="10"/>
      <c r="K205" s="10"/>
      <c r="L205" s="10"/>
      <c r="M205" s="10"/>
      <c r="N205" s="10"/>
      <c r="O205" s="10"/>
    </row>
    <row r="206" spans="1:15" ht="28.5" customHeight="1" x14ac:dyDescent="0.25">
      <c r="A206" s="13">
        <v>5004</v>
      </c>
      <c r="B206" s="228" t="s">
        <v>200</v>
      </c>
      <c r="C206" s="229"/>
      <c r="D206" s="239"/>
      <c r="E206" s="239"/>
      <c r="F206" s="239"/>
      <c r="G206" s="239"/>
      <c r="H206" s="13"/>
      <c r="I206" s="13">
        <f>'[1]9 мес.'!J249+'[1]IV кв.'!I248</f>
        <v>3</v>
      </c>
      <c r="J206" s="10"/>
      <c r="K206" s="10"/>
      <c r="L206" s="10"/>
      <c r="M206" s="10"/>
      <c r="N206" s="10"/>
      <c r="O206" s="10"/>
    </row>
    <row r="207" spans="1:15" x14ac:dyDescent="0.25">
      <c r="A207" s="13">
        <v>5007</v>
      </c>
      <c r="B207" s="147" t="s">
        <v>201</v>
      </c>
      <c r="C207" s="247"/>
      <c r="D207" s="247"/>
      <c r="E207" s="247"/>
      <c r="F207" s="247"/>
      <c r="G207" s="248"/>
      <c r="H207" s="13">
        <f>'[1]9 мес.'!I251+'[1]IV кв.'!H250</f>
        <v>1</v>
      </c>
      <c r="I207" s="13"/>
      <c r="J207" s="10"/>
      <c r="K207" s="10"/>
      <c r="L207" s="10"/>
      <c r="M207" s="10"/>
      <c r="N207" s="10"/>
      <c r="O207" s="10"/>
    </row>
    <row r="208" spans="1:15" ht="13.5" customHeight="1" x14ac:dyDescent="0.25">
      <c r="A208" s="73"/>
      <c r="B208" s="240" t="s">
        <v>16</v>
      </c>
      <c r="C208" s="241"/>
      <c r="D208" s="239"/>
      <c r="E208" s="239"/>
      <c r="F208" s="239"/>
      <c r="G208" s="239"/>
      <c r="H208" s="13">
        <f>SUM(H205:H207)</f>
        <v>1</v>
      </c>
      <c r="I208" s="13">
        <f>SUM(I205:I207)</f>
        <v>4</v>
      </c>
      <c r="J208" s="10"/>
      <c r="K208" s="10"/>
      <c r="L208" s="10"/>
      <c r="M208" s="10"/>
      <c r="N208" s="10"/>
      <c r="O208" s="10"/>
    </row>
    <row r="209" spans="1:15" x14ac:dyDescent="0.25">
      <c r="A209" s="74"/>
      <c r="B209" s="250"/>
      <c r="C209" s="251"/>
      <c r="D209" s="75"/>
      <c r="E209" s="75"/>
      <c r="J209" s="10"/>
      <c r="K209" s="10"/>
      <c r="L209" s="10"/>
      <c r="M209" s="10"/>
      <c r="N209" s="10"/>
      <c r="O209" s="10"/>
    </row>
    <row r="210" spans="1:15" x14ac:dyDescent="0.25">
      <c r="A210" s="252" t="s">
        <v>202</v>
      </c>
      <c r="B210" s="252"/>
      <c r="C210" s="252"/>
      <c r="D210" s="252"/>
      <c r="E210" s="252"/>
      <c r="F210" s="252"/>
      <c r="G210" s="252"/>
      <c r="H210" s="252"/>
      <c r="I210" s="252"/>
      <c r="J210" s="10"/>
      <c r="K210" s="10"/>
      <c r="L210" s="10"/>
      <c r="M210" s="10"/>
      <c r="N210" s="10"/>
      <c r="O210" s="10"/>
    </row>
    <row r="211" spans="1:15" x14ac:dyDescent="0.25">
      <c r="A211" s="76"/>
      <c r="B211" s="253">
        <f>H226+I226</f>
        <v>100</v>
      </c>
      <c r="C211" s="254"/>
      <c r="D211" s="255" t="s">
        <v>163</v>
      </c>
      <c r="E211" s="256"/>
      <c r="F211" s="67"/>
      <c r="G211" s="67"/>
      <c r="H211" s="67"/>
      <c r="I211" s="67"/>
      <c r="J211" s="10"/>
      <c r="K211" s="10"/>
      <c r="L211" s="10"/>
      <c r="M211" s="10"/>
      <c r="N211" s="10"/>
      <c r="O211" s="10"/>
    </row>
    <row r="212" spans="1:15" ht="12" customHeight="1" x14ac:dyDescent="0.2">
      <c r="A212" s="68"/>
      <c r="B212" s="69"/>
      <c r="C212" s="69"/>
      <c r="D212" s="69"/>
      <c r="E212" s="69"/>
      <c r="F212" s="188" t="s">
        <v>203</v>
      </c>
      <c r="G212" s="257"/>
      <c r="H212" s="258"/>
      <c r="I212" s="258"/>
      <c r="J212" s="10"/>
      <c r="K212" s="10"/>
      <c r="L212" s="10"/>
      <c r="M212" s="10"/>
      <c r="N212" s="10"/>
      <c r="O212" s="10"/>
    </row>
    <row r="213" spans="1:15" x14ac:dyDescent="0.2">
      <c r="A213" s="19"/>
      <c r="B213" s="106" t="s">
        <v>148</v>
      </c>
      <c r="C213" s="223"/>
      <c r="D213" s="243"/>
      <c r="E213" s="243"/>
      <c r="F213" s="243"/>
      <c r="G213" s="243"/>
      <c r="H213" s="19" t="s">
        <v>77</v>
      </c>
      <c r="I213" s="19" t="s">
        <v>149</v>
      </c>
      <c r="J213" s="10"/>
      <c r="K213" s="10"/>
      <c r="L213" s="10"/>
      <c r="M213" s="10"/>
      <c r="N213" s="10"/>
      <c r="O213" s="10"/>
    </row>
    <row r="214" spans="1:15" ht="30" customHeight="1" x14ac:dyDescent="0.25">
      <c r="A214" s="13">
        <v>6001</v>
      </c>
      <c r="B214" s="194" t="s">
        <v>204</v>
      </c>
      <c r="C214" s="259"/>
      <c r="D214" s="259"/>
      <c r="E214" s="259"/>
      <c r="F214" s="259"/>
      <c r="G214" s="260"/>
      <c r="H214" s="13">
        <f>'[1]9 мес.'!I258+'[1]IV кв.'!H257</f>
        <v>2</v>
      </c>
      <c r="I214" s="13">
        <f>'[1]9 мес.'!J258+'[1]IV кв.'!I257</f>
        <v>2</v>
      </c>
      <c r="J214" s="10"/>
      <c r="K214" s="10"/>
      <c r="L214" s="10"/>
      <c r="M214" s="10"/>
      <c r="N214" s="10"/>
      <c r="O214" s="10"/>
    </row>
    <row r="215" spans="1:15" x14ac:dyDescent="0.25">
      <c r="A215" s="13">
        <v>6002</v>
      </c>
      <c r="B215" s="47" t="s">
        <v>205</v>
      </c>
      <c r="C215" s="77"/>
      <c r="D215" s="77"/>
      <c r="E215" s="77"/>
      <c r="F215" s="77"/>
      <c r="G215" s="78"/>
      <c r="H215" s="13">
        <f>'[1]9 мес.'!I259+'[1]IV кв.'!H258</f>
        <v>1</v>
      </c>
      <c r="I215" s="13">
        <f>'[1]9 мес.'!J259+'[1]IV кв.'!I258</f>
        <v>1</v>
      </c>
      <c r="J215" s="10"/>
      <c r="K215" s="10"/>
      <c r="L215" s="10"/>
      <c r="M215" s="10"/>
      <c r="N215" s="10"/>
      <c r="O215" s="10"/>
    </row>
    <row r="216" spans="1:15" x14ac:dyDescent="0.25">
      <c r="A216" s="13">
        <v>6004</v>
      </c>
      <c r="B216" s="147" t="s">
        <v>206</v>
      </c>
      <c r="C216" s="247"/>
      <c r="D216" s="247"/>
      <c r="E216" s="247"/>
      <c r="F216" s="247"/>
      <c r="G216" s="248"/>
      <c r="H216" s="13"/>
      <c r="I216" s="13">
        <f>'[1]9 мес.'!J261+'[1]IV кв.'!I260</f>
        <v>1</v>
      </c>
      <c r="J216" s="10"/>
      <c r="K216" s="10"/>
      <c r="L216" s="10"/>
      <c r="M216" s="10"/>
      <c r="N216" s="10"/>
      <c r="O216" s="10"/>
    </row>
    <row r="217" spans="1:15" x14ac:dyDescent="0.25">
      <c r="A217" s="13">
        <v>6005</v>
      </c>
      <c r="B217" s="228" t="s">
        <v>207</v>
      </c>
      <c r="C217" s="229"/>
      <c r="D217" s="239"/>
      <c r="E217" s="239"/>
      <c r="F217" s="239"/>
      <c r="G217" s="239"/>
      <c r="H217" s="13">
        <f>'[1]9 мес.'!I262+'[1]IV кв.'!H261</f>
        <v>7</v>
      </c>
      <c r="I217" s="13">
        <f>'[1]9 мес.'!J262+'[1]IV кв.'!I261</f>
        <v>6</v>
      </c>
      <c r="J217" s="10"/>
      <c r="K217" s="10"/>
      <c r="L217" s="10"/>
      <c r="M217" s="10"/>
      <c r="N217" s="10"/>
      <c r="O217" s="10"/>
    </row>
    <row r="218" spans="1:15" x14ac:dyDescent="0.25">
      <c r="A218" s="13">
        <v>6006</v>
      </c>
      <c r="B218" s="147" t="s">
        <v>208</v>
      </c>
      <c r="C218" s="235"/>
      <c r="D218" s="235"/>
      <c r="E218" s="235"/>
      <c r="F218" s="235"/>
      <c r="G218" s="236"/>
      <c r="H218" s="13">
        <f>'[1]9 мес.'!I263+'[1]IV кв.'!H262</f>
        <v>1</v>
      </c>
      <c r="I218" s="13">
        <f>'[1]9 мес.'!J263+'[1]IV кв.'!I262</f>
        <v>2</v>
      </c>
      <c r="J218" s="10"/>
      <c r="K218" s="10"/>
      <c r="L218" s="10"/>
      <c r="M218" s="10"/>
      <c r="N218" s="10"/>
      <c r="O218" s="10"/>
    </row>
    <row r="219" spans="1:15" ht="27" customHeight="1" x14ac:dyDescent="0.25">
      <c r="A219" s="13">
        <v>6007</v>
      </c>
      <c r="B219" s="228" t="s">
        <v>209</v>
      </c>
      <c r="C219" s="229"/>
      <c r="D219" s="239"/>
      <c r="E219" s="239"/>
      <c r="F219" s="239"/>
      <c r="G219" s="239"/>
      <c r="H219" s="13">
        <f>'[1]9 мес.'!I264+'[1]IV кв.'!H263</f>
        <v>1</v>
      </c>
      <c r="I219" s="13">
        <f>'[1]9 мес.'!J264+'[1]IV кв.'!I263</f>
        <v>7</v>
      </c>
      <c r="J219" s="10"/>
      <c r="K219" s="10"/>
      <c r="L219" s="10"/>
      <c r="M219" s="10"/>
      <c r="N219" s="10"/>
      <c r="O219" s="10"/>
    </row>
    <row r="220" spans="1:15" x14ac:dyDescent="0.25">
      <c r="A220" s="13">
        <v>6008</v>
      </c>
      <c r="B220" s="147" t="s">
        <v>210</v>
      </c>
      <c r="C220" s="235"/>
      <c r="D220" s="235"/>
      <c r="E220" s="235"/>
      <c r="F220" s="235"/>
      <c r="G220" s="236"/>
      <c r="H220" s="13">
        <f>'[1]9 мес.'!I265+'[1]IV кв.'!H264</f>
        <v>1</v>
      </c>
      <c r="I220" s="13"/>
      <c r="J220" s="10"/>
      <c r="K220" s="10"/>
      <c r="L220" s="10"/>
      <c r="M220" s="10"/>
      <c r="N220" s="10"/>
      <c r="O220" s="10"/>
    </row>
    <row r="221" spans="1:15" ht="30.75" customHeight="1" x14ac:dyDescent="0.25">
      <c r="A221" s="13">
        <v>6009</v>
      </c>
      <c r="B221" s="228" t="s">
        <v>211</v>
      </c>
      <c r="C221" s="229"/>
      <c r="D221" s="239"/>
      <c r="E221" s="239"/>
      <c r="F221" s="239"/>
      <c r="G221" s="239"/>
      <c r="H221" s="13">
        <f>'[1]9 мес.'!I266+'[1]IV кв.'!H265</f>
        <v>3</v>
      </c>
      <c r="I221" s="13">
        <f>'[1]9 мес.'!J266+'[1]IV кв.'!I265</f>
        <v>3</v>
      </c>
      <c r="J221" s="10"/>
      <c r="K221" s="10"/>
      <c r="L221" s="10"/>
      <c r="M221" s="10"/>
      <c r="N221" s="10"/>
      <c r="O221" s="10"/>
    </row>
    <row r="222" spans="1:15" ht="28.5" customHeight="1" x14ac:dyDescent="0.25">
      <c r="A222" s="13">
        <v>6010</v>
      </c>
      <c r="B222" s="228" t="s">
        <v>212</v>
      </c>
      <c r="C222" s="229"/>
      <c r="D222" s="239"/>
      <c r="E222" s="239"/>
      <c r="F222" s="239"/>
      <c r="G222" s="239"/>
      <c r="H222" s="13">
        <f>'[1]9 мес.'!I267+'[1]IV кв.'!H266</f>
        <v>3</v>
      </c>
      <c r="I222" s="13">
        <f>'[1]9 мес.'!J267+'[1]IV кв.'!I266</f>
        <v>7</v>
      </c>
      <c r="J222" s="10"/>
      <c r="K222" s="10"/>
      <c r="L222" s="10"/>
      <c r="M222" s="10"/>
      <c r="N222" s="10"/>
      <c r="O222" s="10"/>
    </row>
    <row r="223" spans="1:15" x14ac:dyDescent="0.25">
      <c r="A223" s="13">
        <v>6013</v>
      </c>
      <c r="B223" s="228" t="s">
        <v>213</v>
      </c>
      <c r="C223" s="229"/>
      <c r="D223" s="239"/>
      <c r="E223" s="239"/>
      <c r="F223" s="239"/>
      <c r="G223" s="239"/>
      <c r="H223" s="13">
        <f>'[1]9 мес.'!I269+'[1]IV кв.'!H268</f>
        <v>1</v>
      </c>
      <c r="I223" s="13">
        <f>'[1]9 мес.'!J269+'[1]IV кв.'!I268</f>
        <v>2</v>
      </c>
      <c r="J223" s="10"/>
      <c r="K223" s="10"/>
      <c r="L223" s="10"/>
      <c r="M223" s="10"/>
      <c r="N223" s="10"/>
      <c r="O223" s="10"/>
    </row>
    <row r="224" spans="1:15" ht="28.5" customHeight="1" x14ac:dyDescent="0.25">
      <c r="A224" s="79">
        <v>6014</v>
      </c>
      <c r="B224" s="228" t="s">
        <v>214</v>
      </c>
      <c r="C224" s="229"/>
      <c r="D224" s="239"/>
      <c r="E224" s="239"/>
      <c r="F224" s="239"/>
      <c r="G224" s="239"/>
      <c r="H224" s="13">
        <f>'[1]9 мес.'!I270+'[1]IV кв.'!H269</f>
        <v>18</v>
      </c>
      <c r="I224" s="13">
        <f>'[1]9 мес.'!J270+'[1]IV кв.'!I269</f>
        <v>25</v>
      </c>
      <c r="J224" s="10"/>
      <c r="K224" s="10"/>
      <c r="L224" s="10"/>
      <c r="M224" s="10"/>
      <c r="N224" s="10"/>
      <c r="O224" s="10"/>
    </row>
    <row r="225" spans="1:15" ht="27.75" customHeight="1" x14ac:dyDescent="0.25">
      <c r="A225" s="13">
        <v>6015</v>
      </c>
      <c r="B225" s="170" t="s">
        <v>215</v>
      </c>
      <c r="C225" s="249"/>
      <c r="D225" s="239"/>
      <c r="E225" s="239"/>
      <c r="F225" s="239"/>
      <c r="G225" s="239"/>
      <c r="H225" s="13">
        <f>'[1]9 мес.'!I271+'[1]IV кв.'!H270</f>
        <v>4</v>
      </c>
      <c r="I225" s="13">
        <f>'[1]9 мес.'!J271+'[1]IV кв.'!I270</f>
        <v>2</v>
      </c>
      <c r="J225" s="10"/>
      <c r="K225" s="10"/>
      <c r="L225" s="10"/>
      <c r="M225" s="10"/>
      <c r="N225" s="10"/>
      <c r="O225" s="10"/>
    </row>
    <row r="226" spans="1:15" x14ac:dyDescent="0.25">
      <c r="A226" s="73"/>
      <c r="B226" s="203" t="s">
        <v>16</v>
      </c>
      <c r="C226" s="261"/>
      <c r="D226" s="247"/>
      <c r="E226" s="247"/>
      <c r="F226" s="247"/>
      <c r="G226" s="248"/>
      <c r="H226" s="13">
        <f>SUM(H214:H225)</f>
        <v>42</v>
      </c>
      <c r="I226" s="13">
        <f>SUM(I214:I225)</f>
        <v>58</v>
      </c>
      <c r="J226" s="10"/>
      <c r="K226" s="10"/>
      <c r="L226" s="10"/>
      <c r="M226" s="10"/>
      <c r="N226" s="10"/>
      <c r="O226" s="10"/>
    </row>
    <row r="227" spans="1:15" x14ac:dyDescent="0.25">
      <c r="A227" s="9"/>
      <c r="B227" s="244"/>
      <c r="C227" s="244"/>
      <c r="D227" s="9"/>
      <c r="E227" s="9"/>
      <c r="J227" s="10"/>
      <c r="K227" s="10"/>
      <c r="L227" s="10"/>
      <c r="M227" s="10"/>
      <c r="N227" s="10"/>
      <c r="O227" s="10"/>
    </row>
    <row r="228" spans="1:15" x14ac:dyDescent="0.25">
      <c r="A228" s="212" t="s">
        <v>216</v>
      </c>
      <c r="B228" s="212"/>
      <c r="C228" s="212"/>
      <c r="D228" s="212"/>
      <c r="E228" s="212"/>
      <c r="F228" s="9"/>
      <c r="G228" s="9"/>
      <c r="H228" s="9"/>
      <c r="I228" s="9"/>
      <c r="J228" s="10"/>
      <c r="K228" s="10"/>
      <c r="L228" s="10"/>
      <c r="M228" s="10"/>
      <c r="N228" s="10"/>
      <c r="O228" s="10"/>
    </row>
    <row r="229" spans="1:15" ht="15.75" customHeight="1" x14ac:dyDescent="0.25">
      <c r="A229" s="2"/>
      <c r="B229" s="174">
        <f>H233+I233</f>
        <v>16</v>
      </c>
      <c r="C229" s="124"/>
      <c r="D229" s="66" t="s">
        <v>163</v>
      </c>
      <c r="E229" s="2"/>
      <c r="F229" s="9"/>
      <c r="G229" s="9"/>
      <c r="H229" s="9"/>
      <c r="I229" s="9"/>
      <c r="J229" s="10"/>
      <c r="K229" s="10"/>
      <c r="L229" s="10"/>
      <c r="M229" s="10"/>
      <c r="N229" s="10"/>
      <c r="O229" s="10"/>
    </row>
    <row r="230" spans="1:15" x14ac:dyDescent="0.2">
      <c r="A230" s="68"/>
      <c r="B230" s="68"/>
      <c r="C230" s="68"/>
      <c r="D230" s="68"/>
      <c r="E230" s="70"/>
      <c r="F230" s="68"/>
      <c r="G230" s="68"/>
      <c r="H230" s="68"/>
      <c r="I230" s="70" t="s">
        <v>217</v>
      </c>
      <c r="J230" s="10"/>
      <c r="K230" s="10"/>
      <c r="L230" s="10"/>
      <c r="M230" s="10"/>
      <c r="N230" s="10"/>
      <c r="O230" s="10"/>
    </row>
    <row r="231" spans="1:15" x14ac:dyDescent="0.2">
      <c r="A231" s="19"/>
      <c r="B231" s="115" t="s">
        <v>148</v>
      </c>
      <c r="C231" s="264"/>
      <c r="D231" s="265"/>
      <c r="E231" s="265"/>
      <c r="F231" s="265"/>
      <c r="G231" s="266"/>
      <c r="H231" s="19" t="s">
        <v>77</v>
      </c>
      <c r="I231" s="19" t="s">
        <v>149</v>
      </c>
      <c r="J231" s="10"/>
      <c r="K231" s="10"/>
      <c r="L231" s="10"/>
      <c r="M231" s="10"/>
      <c r="N231" s="10"/>
      <c r="O231" s="10"/>
    </row>
    <row r="232" spans="1:15" x14ac:dyDescent="0.25">
      <c r="A232" s="13">
        <v>7009</v>
      </c>
      <c r="B232" s="194" t="s">
        <v>218</v>
      </c>
      <c r="C232" s="246"/>
      <c r="D232" s="235"/>
      <c r="E232" s="235"/>
      <c r="F232" s="235"/>
      <c r="G232" s="236"/>
      <c r="H232" s="13">
        <f>'[1]9 мес.'!I281+'[1]IV кв.'!H280</f>
        <v>9</v>
      </c>
      <c r="I232" s="13">
        <f>'[1]9 мес.'!J281+'[1]IV кв.'!I280</f>
        <v>7</v>
      </c>
      <c r="J232" s="10"/>
      <c r="K232" s="10"/>
      <c r="L232" s="10"/>
      <c r="M232" s="10"/>
      <c r="N232" s="10"/>
      <c r="O232" s="10"/>
    </row>
    <row r="233" spans="1:15" x14ac:dyDescent="0.25">
      <c r="A233" s="13"/>
      <c r="B233" s="203" t="s">
        <v>16</v>
      </c>
      <c r="C233" s="261"/>
      <c r="D233" s="235"/>
      <c r="E233" s="235"/>
      <c r="F233" s="235"/>
      <c r="G233" s="236"/>
      <c r="H233" s="13">
        <f>SUM(H232:H232)</f>
        <v>9</v>
      </c>
      <c r="I233" s="13">
        <f>SUM(I232:I232)</f>
        <v>7</v>
      </c>
      <c r="J233" s="10"/>
      <c r="K233" s="10"/>
      <c r="L233" s="10"/>
      <c r="M233" s="10"/>
      <c r="N233" s="10"/>
      <c r="O233" s="10"/>
    </row>
    <row r="234" spans="1:15" x14ac:dyDescent="0.25">
      <c r="A234" s="2"/>
      <c r="B234" s="245"/>
      <c r="C234" s="245"/>
      <c r="D234" s="2"/>
      <c r="E234" s="2"/>
      <c r="F234" s="67"/>
      <c r="G234" s="67"/>
      <c r="H234" s="67"/>
      <c r="I234" s="67"/>
      <c r="J234" s="10"/>
      <c r="K234" s="10"/>
      <c r="L234" s="10"/>
      <c r="M234" s="10"/>
      <c r="N234" s="10"/>
      <c r="O234" s="10"/>
    </row>
    <row r="235" spans="1:15" x14ac:dyDescent="0.25">
      <c r="A235" s="252" t="s">
        <v>219</v>
      </c>
      <c r="B235" s="252"/>
      <c r="C235" s="252"/>
      <c r="D235" s="252"/>
      <c r="E235" s="252"/>
      <c r="F235" s="252"/>
      <c r="G235" s="252"/>
      <c r="H235" s="252"/>
      <c r="I235" s="252"/>
      <c r="J235" s="10"/>
      <c r="K235" s="10"/>
      <c r="L235" s="10"/>
      <c r="M235" s="10"/>
      <c r="N235" s="10"/>
      <c r="O235" s="10"/>
    </row>
    <row r="236" spans="1:15" ht="14.25" customHeight="1" x14ac:dyDescent="0.25">
      <c r="A236" s="2"/>
      <c r="B236" s="213">
        <f>H268+I268</f>
        <v>333</v>
      </c>
      <c r="C236" s="214"/>
      <c r="D236" s="80" t="s">
        <v>146</v>
      </c>
      <c r="E236" s="81"/>
      <c r="F236" s="67"/>
      <c r="G236" s="67"/>
      <c r="H236" s="67"/>
      <c r="I236" s="67"/>
      <c r="J236" s="10"/>
      <c r="K236" s="10"/>
      <c r="L236" s="10"/>
      <c r="M236" s="10"/>
      <c r="N236" s="10"/>
      <c r="O236" s="10"/>
    </row>
    <row r="237" spans="1:15" ht="15.75" customHeight="1" x14ac:dyDescent="0.2">
      <c r="A237" s="262"/>
      <c r="B237" s="262"/>
      <c r="C237" s="262"/>
      <c r="D237" s="262"/>
      <c r="E237" s="262"/>
      <c r="F237" s="69"/>
      <c r="G237" s="69"/>
      <c r="H237" s="242" t="s">
        <v>220</v>
      </c>
      <c r="I237" s="263"/>
      <c r="J237" s="10"/>
      <c r="K237" s="10"/>
      <c r="L237" s="10"/>
      <c r="M237" s="10"/>
      <c r="N237" s="10"/>
      <c r="O237" s="10"/>
    </row>
    <row r="238" spans="1:15" x14ac:dyDescent="0.2">
      <c r="A238" s="19"/>
      <c r="B238" s="106" t="s">
        <v>148</v>
      </c>
      <c r="C238" s="223"/>
      <c r="D238" s="243"/>
      <c r="E238" s="243"/>
      <c r="F238" s="243"/>
      <c r="G238" s="243"/>
      <c r="H238" s="19" t="s">
        <v>77</v>
      </c>
      <c r="I238" s="19" t="s">
        <v>149</v>
      </c>
      <c r="J238" s="10"/>
      <c r="K238" s="10"/>
      <c r="L238" s="10"/>
      <c r="M238" s="10"/>
      <c r="N238" s="10"/>
      <c r="O238" s="10"/>
    </row>
    <row r="239" spans="1:15" x14ac:dyDescent="0.25">
      <c r="A239" s="13">
        <v>8001</v>
      </c>
      <c r="B239" s="170" t="s">
        <v>221</v>
      </c>
      <c r="C239" s="249"/>
      <c r="D239" s="239"/>
      <c r="E239" s="239"/>
      <c r="F239" s="239"/>
      <c r="G239" s="239"/>
      <c r="H239" s="13">
        <f>'[1]9 мес.'!I289+'[1]IV кв.'!H288</f>
        <v>1</v>
      </c>
      <c r="I239" s="13">
        <f>'[1]9 мес.'!J289+'[1]IV кв.'!I288</f>
        <v>1</v>
      </c>
      <c r="J239" s="10"/>
      <c r="K239" s="10"/>
      <c r="L239" s="10"/>
      <c r="M239" s="10"/>
      <c r="N239" s="10"/>
      <c r="O239" s="10"/>
    </row>
    <row r="240" spans="1:15" ht="27" customHeight="1" x14ac:dyDescent="0.25">
      <c r="A240" s="13">
        <v>8002</v>
      </c>
      <c r="B240" s="170" t="s">
        <v>222</v>
      </c>
      <c r="C240" s="249"/>
      <c r="D240" s="239"/>
      <c r="E240" s="239"/>
      <c r="F240" s="239"/>
      <c r="G240" s="239"/>
      <c r="H240" s="13">
        <f>'[1]9 мес.'!I290+'[1]IV кв.'!H289</f>
        <v>23</v>
      </c>
      <c r="I240" s="13">
        <f>'[1]9 мес.'!J290+'[1]IV кв.'!I289</f>
        <v>22</v>
      </c>
      <c r="J240" s="10"/>
      <c r="K240" s="10"/>
      <c r="L240" s="10"/>
      <c r="M240" s="10"/>
      <c r="N240" s="10"/>
      <c r="O240" s="10"/>
    </row>
    <row r="241" spans="1:15" x14ac:dyDescent="0.25">
      <c r="A241" s="13">
        <v>8004</v>
      </c>
      <c r="B241" s="170" t="s">
        <v>223</v>
      </c>
      <c r="C241" s="249"/>
      <c r="D241" s="239"/>
      <c r="E241" s="239"/>
      <c r="F241" s="239"/>
      <c r="G241" s="239"/>
      <c r="H241" s="13">
        <f>'[1]9 мес.'!I292+'[1]IV кв.'!H291</f>
        <v>12</v>
      </c>
      <c r="I241" s="13">
        <f>'[1]9 мес.'!J292+'[1]IV кв.'!I291</f>
        <v>12</v>
      </c>
      <c r="J241" s="10"/>
      <c r="K241" s="10"/>
      <c r="L241" s="10"/>
      <c r="M241" s="10"/>
      <c r="N241" s="10"/>
      <c r="O241" s="10"/>
    </row>
    <row r="242" spans="1:15" x14ac:dyDescent="0.25">
      <c r="A242" s="13">
        <v>8005</v>
      </c>
      <c r="B242" s="228" t="s">
        <v>224</v>
      </c>
      <c r="C242" s="229"/>
      <c r="D242" s="239"/>
      <c r="E242" s="239"/>
      <c r="F242" s="239"/>
      <c r="G242" s="239"/>
      <c r="H242" s="13">
        <f>'[1]9 мес.'!I293+'[1]IV кв.'!H292</f>
        <v>5</v>
      </c>
      <c r="I242" s="13">
        <f>'[1]9 мес.'!J293+'[1]IV кв.'!I292</f>
        <v>5</v>
      </c>
      <c r="J242" s="10"/>
      <c r="K242" s="10"/>
      <c r="L242" s="10"/>
      <c r="M242" s="10"/>
      <c r="N242" s="10"/>
      <c r="O242" s="10"/>
    </row>
    <row r="243" spans="1:15" x14ac:dyDescent="0.25">
      <c r="A243" s="13">
        <v>8007</v>
      </c>
      <c r="B243" s="228" t="s">
        <v>225</v>
      </c>
      <c r="C243" s="229"/>
      <c r="D243" s="239"/>
      <c r="E243" s="239"/>
      <c r="F243" s="239"/>
      <c r="G243" s="239"/>
      <c r="H243" s="13">
        <f>'[1]9 мес.'!I295+'[1]IV кв.'!H294</f>
        <v>9</v>
      </c>
      <c r="I243" s="13">
        <f>'[1]9 мес.'!J295+'[1]IV кв.'!I294</f>
        <v>13</v>
      </c>
      <c r="J243" s="10"/>
      <c r="K243" s="10"/>
      <c r="L243" s="10"/>
      <c r="M243" s="10"/>
      <c r="N243" s="10"/>
      <c r="O243" s="10"/>
    </row>
    <row r="244" spans="1:15" x14ac:dyDescent="0.25">
      <c r="A244" s="13">
        <v>8009</v>
      </c>
      <c r="B244" s="170" t="s">
        <v>226</v>
      </c>
      <c r="C244" s="249"/>
      <c r="D244" s="239"/>
      <c r="E244" s="239"/>
      <c r="F244" s="239"/>
      <c r="G244" s="239"/>
      <c r="H244" s="13">
        <f>'[1]9 мес.'!I296+'[1]IV кв.'!H295</f>
        <v>4</v>
      </c>
      <c r="I244" s="13">
        <f>'[1]9 мес.'!J296+'[1]IV кв.'!I295</f>
        <v>1</v>
      </c>
      <c r="J244" s="10"/>
      <c r="K244" s="10"/>
      <c r="L244" s="10"/>
      <c r="M244" s="10"/>
      <c r="N244" s="10"/>
      <c r="O244" s="10"/>
    </row>
    <row r="245" spans="1:15" x14ac:dyDescent="0.25">
      <c r="A245" s="13">
        <v>8011</v>
      </c>
      <c r="B245" s="170" t="s">
        <v>227</v>
      </c>
      <c r="C245" s="249"/>
      <c r="D245" s="239"/>
      <c r="E245" s="239"/>
      <c r="F245" s="239"/>
      <c r="G245" s="239"/>
      <c r="H245" s="13"/>
      <c r="I245" s="13">
        <f>'[1]9 мес.'!J297+'[1]IV кв.'!I296</f>
        <v>2</v>
      </c>
      <c r="J245" s="10"/>
      <c r="K245" s="10"/>
      <c r="L245" s="10"/>
      <c r="M245" s="10"/>
      <c r="N245" s="10"/>
      <c r="O245" s="10"/>
    </row>
    <row r="246" spans="1:15" x14ac:dyDescent="0.25">
      <c r="A246" s="13">
        <v>8014</v>
      </c>
      <c r="B246" s="165" t="s">
        <v>228</v>
      </c>
      <c r="C246" s="247"/>
      <c r="D246" s="247"/>
      <c r="E246" s="247"/>
      <c r="F246" s="247"/>
      <c r="G246" s="248"/>
      <c r="H246" s="13"/>
      <c r="I246" s="13">
        <f>'[1]9 мес.'!J298+'[1]IV кв.'!I297</f>
        <v>2</v>
      </c>
      <c r="J246" s="10"/>
      <c r="K246" s="10"/>
      <c r="L246" s="10"/>
      <c r="M246" s="10"/>
      <c r="N246" s="10"/>
      <c r="O246" s="10"/>
    </row>
    <row r="247" spans="1:15" x14ac:dyDescent="0.25">
      <c r="A247" s="13">
        <v>8015</v>
      </c>
      <c r="B247" s="170" t="s">
        <v>229</v>
      </c>
      <c r="C247" s="249"/>
      <c r="D247" s="239"/>
      <c r="E247" s="239"/>
      <c r="F247" s="239"/>
      <c r="G247" s="239"/>
      <c r="H247" s="13">
        <f>'[1]9 мес.'!I299+'[1]IV кв.'!H298</f>
        <v>2</v>
      </c>
      <c r="I247" s="13">
        <f>'[1]9 мес.'!J299+'[1]IV кв.'!I298</f>
        <v>1</v>
      </c>
      <c r="J247" s="10"/>
      <c r="K247" s="10"/>
      <c r="L247" s="10"/>
      <c r="M247" s="10"/>
      <c r="N247" s="10"/>
      <c r="O247" s="10"/>
    </row>
    <row r="248" spans="1:15" ht="26.25" customHeight="1" x14ac:dyDescent="0.25">
      <c r="A248" s="13">
        <v>8016</v>
      </c>
      <c r="B248" s="228" t="s">
        <v>230</v>
      </c>
      <c r="C248" s="229"/>
      <c r="D248" s="239"/>
      <c r="E248" s="239"/>
      <c r="F248" s="239"/>
      <c r="G248" s="239"/>
      <c r="H248" s="13">
        <f>'[1]9 мес.'!I300+'[1]IV кв.'!H299</f>
        <v>10</v>
      </c>
      <c r="I248" s="13">
        <f>'[1]9 мес.'!J300+'[1]IV кв.'!I299</f>
        <v>5</v>
      </c>
      <c r="J248" s="10"/>
      <c r="K248" s="10"/>
      <c r="L248" s="10"/>
      <c r="M248" s="10"/>
      <c r="N248" s="10"/>
      <c r="O248" s="10"/>
    </row>
    <row r="249" spans="1:15" x14ac:dyDescent="0.25">
      <c r="A249" s="13">
        <v>8208</v>
      </c>
      <c r="B249" s="228" t="s">
        <v>231</v>
      </c>
      <c r="C249" s="229"/>
      <c r="D249" s="239"/>
      <c r="E249" s="239"/>
      <c r="F249" s="239"/>
      <c r="G249" s="239"/>
      <c r="H249" s="13">
        <f>'[1]9 мес.'!I301+'[1]IV кв.'!H300</f>
        <v>2</v>
      </c>
      <c r="I249" s="13">
        <f>'[1]9 мес.'!J301+'[1]IV кв.'!I300</f>
        <v>2</v>
      </c>
      <c r="J249" s="10"/>
      <c r="K249" s="10"/>
      <c r="L249" s="10"/>
      <c r="M249" s="10"/>
      <c r="N249" s="10"/>
      <c r="O249" s="10"/>
    </row>
    <row r="250" spans="1:15" ht="31.5" customHeight="1" x14ac:dyDescent="0.25">
      <c r="A250" s="13">
        <v>8209</v>
      </c>
      <c r="B250" s="170" t="s">
        <v>232</v>
      </c>
      <c r="C250" s="249"/>
      <c r="D250" s="239"/>
      <c r="E250" s="239"/>
      <c r="F250" s="239"/>
      <c r="G250" s="239"/>
      <c r="H250" s="13">
        <f>'[1]9 мес.'!I302+'[1]IV кв.'!H301</f>
        <v>4</v>
      </c>
      <c r="I250" s="13">
        <f>'[1]9 мес.'!J302+'[1]IV кв.'!I301</f>
        <v>1</v>
      </c>
      <c r="J250" s="10"/>
      <c r="K250" s="10"/>
      <c r="L250" s="10"/>
      <c r="M250" s="10"/>
      <c r="N250" s="10"/>
      <c r="O250" s="10"/>
    </row>
    <row r="251" spans="1:15" ht="30" customHeight="1" x14ac:dyDescent="0.25">
      <c r="A251" s="13">
        <v>8210</v>
      </c>
      <c r="B251" s="228" t="s">
        <v>233</v>
      </c>
      <c r="C251" s="229"/>
      <c r="D251" s="239"/>
      <c r="E251" s="239"/>
      <c r="F251" s="239"/>
      <c r="G251" s="239"/>
      <c r="H251" s="13">
        <f>'[1]9 мес.'!I303+'[1]IV кв.'!H302</f>
        <v>42</v>
      </c>
      <c r="I251" s="13">
        <f>'[1]9 мес.'!J303+'[1]IV кв.'!I302</f>
        <v>32</v>
      </c>
      <c r="J251" s="10"/>
      <c r="K251" s="10"/>
      <c r="L251" s="10"/>
      <c r="M251" s="10"/>
      <c r="N251" s="10"/>
      <c r="O251" s="10"/>
    </row>
    <row r="252" spans="1:15" ht="28.5" customHeight="1" x14ac:dyDescent="0.25">
      <c r="A252" s="13">
        <v>8211</v>
      </c>
      <c r="B252" s="228" t="s">
        <v>234</v>
      </c>
      <c r="C252" s="229"/>
      <c r="D252" s="239"/>
      <c r="E252" s="239"/>
      <c r="F252" s="239"/>
      <c r="G252" s="239"/>
      <c r="H252" s="13"/>
      <c r="I252" s="13">
        <f>'[1]9 мес.'!J304+'[1]IV кв.'!I303</f>
        <v>1</v>
      </c>
      <c r="J252" s="10"/>
      <c r="K252" s="10"/>
      <c r="L252" s="10"/>
      <c r="M252" s="10"/>
      <c r="N252" s="10"/>
      <c r="O252" s="10"/>
    </row>
    <row r="253" spans="1:15" x14ac:dyDescent="0.25">
      <c r="A253" s="13">
        <v>8212</v>
      </c>
      <c r="B253" s="228" t="s">
        <v>235</v>
      </c>
      <c r="C253" s="229"/>
      <c r="D253" s="239"/>
      <c r="E253" s="239"/>
      <c r="F253" s="239"/>
      <c r="G253" s="239"/>
      <c r="H253" s="13">
        <f>'[1]9 мес.'!I305+'[1]IV кв.'!H304</f>
        <v>23</v>
      </c>
      <c r="I253" s="13">
        <f>'[1]9 мес.'!J305+'[1]IV кв.'!I304</f>
        <v>22</v>
      </c>
      <c r="J253" s="10"/>
      <c r="K253" s="10"/>
      <c r="L253" s="10"/>
      <c r="M253" s="10"/>
      <c r="N253" s="10"/>
      <c r="O253" s="10"/>
    </row>
    <row r="254" spans="1:15" x14ac:dyDescent="0.25">
      <c r="A254" s="13">
        <v>8214</v>
      </c>
      <c r="B254" s="228" t="s">
        <v>236</v>
      </c>
      <c r="C254" s="229"/>
      <c r="D254" s="239"/>
      <c r="E254" s="239"/>
      <c r="F254" s="239"/>
      <c r="G254" s="239"/>
      <c r="H254" s="13">
        <f>'[1]9 мес.'!I307+'[1]IV кв.'!H306</f>
        <v>8</v>
      </c>
      <c r="I254" s="13">
        <f>'[1]9 мес.'!J307+'[1]IV кв.'!I306</f>
        <v>11</v>
      </c>
      <c r="J254" s="10"/>
      <c r="K254" s="10"/>
      <c r="L254" s="10"/>
      <c r="M254" s="10"/>
      <c r="N254" s="10"/>
      <c r="O254" s="10"/>
    </row>
    <row r="255" spans="1:15" x14ac:dyDescent="0.25">
      <c r="A255" s="13">
        <v>8215</v>
      </c>
      <c r="B255" s="147" t="s">
        <v>237</v>
      </c>
      <c r="C255" s="235"/>
      <c r="D255" s="235"/>
      <c r="E255" s="235"/>
      <c r="F255" s="235"/>
      <c r="G255" s="236"/>
      <c r="H255" s="13">
        <f>'[1]9 мес.'!I308+'[1]IV кв.'!H307</f>
        <v>4</v>
      </c>
      <c r="I255" s="13">
        <f>'[1]9 мес.'!J308+'[1]IV кв.'!I307</f>
        <v>2</v>
      </c>
      <c r="J255" s="10"/>
      <c r="K255" s="10"/>
      <c r="L255" s="10"/>
      <c r="M255" s="10"/>
      <c r="N255" s="10"/>
      <c r="O255" s="10"/>
    </row>
    <row r="256" spans="1:15" x14ac:dyDescent="0.25">
      <c r="A256" s="13">
        <v>8217</v>
      </c>
      <c r="B256" s="147" t="s">
        <v>238</v>
      </c>
      <c r="C256" s="247"/>
      <c r="D256" s="247"/>
      <c r="E256" s="247"/>
      <c r="F256" s="247"/>
      <c r="G256" s="248"/>
      <c r="H256" s="13"/>
      <c r="I256" s="13">
        <f>'[1]9 мес.'!J309+'[1]IV кв.'!I308</f>
        <v>1</v>
      </c>
      <c r="J256" s="10"/>
      <c r="K256" s="10"/>
      <c r="L256" s="10"/>
      <c r="M256" s="10"/>
      <c r="N256" s="10"/>
      <c r="O256" s="10"/>
    </row>
    <row r="257" spans="1:15" x14ac:dyDescent="0.25">
      <c r="A257" s="13">
        <v>8220</v>
      </c>
      <c r="B257" s="147" t="s">
        <v>239</v>
      </c>
      <c r="C257" s="247"/>
      <c r="D257" s="247"/>
      <c r="E257" s="247"/>
      <c r="F257" s="247"/>
      <c r="G257" s="248"/>
      <c r="H257" s="13">
        <f>'[1]9 мес.'!I310+'[1]IV кв.'!H309</f>
        <v>1</v>
      </c>
      <c r="I257" s="13">
        <f>'[1]9 мес.'!J310+'[1]IV кв.'!I309</f>
        <v>0</v>
      </c>
      <c r="J257" s="10"/>
      <c r="K257" s="10"/>
      <c r="L257" s="10"/>
      <c r="M257" s="10"/>
      <c r="N257" s="10"/>
      <c r="O257" s="10"/>
    </row>
    <row r="258" spans="1:15" x14ac:dyDescent="0.25">
      <c r="A258" s="13">
        <v>8221</v>
      </c>
      <c r="B258" s="228" t="s">
        <v>240</v>
      </c>
      <c r="C258" s="229"/>
      <c r="D258" s="239"/>
      <c r="E258" s="239"/>
      <c r="F258" s="239"/>
      <c r="G258" s="239"/>
      <c r="H258" s="13">
        <f>'[1]9 мес.'!I311+'[1]IV кв.'!H310</f>
        <v>6</v>
      </c>
      <c r="I258" s="13">
        <f>'[1]9 мес.'!J311+'[1]IV кв.'!I310</f>
        <v>5</v>
      </c>
      <c r="J258" s="10"/>
      <c r="K258" s="10"/>
      <c r="L258" s="10"/>
      <c r="M258" s="10"/>
      <c r="N258" s="10"/>
      <c r="O258" s="10"/>
    </row>
    <row r="259" spans="1:15" x14ac:dyDescent="0.25">
      <c r="A259" s="13">
        <v>8222</v>
      </c>
      <c r="B259" s="170" t="s">
        <v>241</v>
      </c>
      <c r="C259" s="249"/>
      <c r="D259" s="239"/>
      <c r="E259" s="239"/>
      <c r="F259" s="239"/>
      <c r="G259" s="239"/>
      <c r="H259" s="13">
        <f>'[1]9 мес.'!I312+'[1]IV кв.'!H311</f>
        <v>1</v>
      </c>
      <c r="I259" s="13"/>
      <c r="J259" s="10"/>
      <c r="K259" s="10"/>
      <c r="L259" s="10"/>
      <c r="M259" s="10"/>
      <c r="N259" s="10"/>
      <c r="O259" s="10"/>
    </row>
    <row r="260" spans="1:15" x14ac:dyDescent="0.25">
      <c r="A260" s="13">
        <v>8223</v>
      </c>
      <c r="B260" s="170" t="s">
        <v>242</v>
      </c>
      <c r="C260" s="249"/>
      <c r="D260" s="239"/>
      <c r="E260" s="239"/>
      <c r="F260" s="239"/>
      <c r="G260" s="239"/>
      <c r="H260" s="13">
        <f>'[1]9 мес.'!I313+'[1]IV кв.'!H312</f>
        <v>3</v>
      </c>
      <c r="I260" s="13">
        <f>'[1]9 мес.'!J313+'[1]IV кв.'!I312</f>
        <v>4</v>
      </c>
      <c r="J260" s="10"/>
      <c r="K260" s="10"/>
      <c r="L260" s="10"/>
      <c r="M260" s="10"/>
      <c r="N260" s="10"/>
      <c r="O260" s="10"/>
    </row>
    <row r="261" spans="1:15" x14ac:dyDescent="0.25">
      <c r="A261" s="13">
        <v>8224</v>
      </c>
      <c r="B261" s="170" t="s">
        <v>243</v>
      </c>
      <c r="C261" s="249"/>
      <c r="D261" s="239"/>
      <c r="E261" s="239"/>
      <c r="F261" s="239"/>
      <c r="G261" s="239"/>
      <c r="H261" s="13">
        <f>'[1]9 мес.'!I314+'[1]IV кв.'!H313</f>
        <v>2</v>
      </c>
      <c r="I261" s="13"/>
      <c r="J261" s="10"/>
      <c r="K261" s="10"/>
      <c r="L261" s="10"/>
      <c r="M261" s="10"/>
      <c r="N261" s="10"/>
      <c r="O261" s="10"/>
    </row>
    <row r="262" spans="1:15" x14ac:dyDescent="0.25">
      <c r="A262" s="13">
        <v>8225</v>
      </c>
      <c r="B262" s="170" t="s">
        <v>244</v>
      </c>
      <c r="C262" s="249"/>
      <c r="D262" s="239"/>
      <c r="E262" s="239"/>
      <c r="F262" s="239"/>
      <c r="G262" s="239"/>
      <c r="H262" s="13">
        <f>'[1]9 мес.'!I315+'[1]IV кв.'!H314</f>
        <v>1</v>
      </c>
      <c r="I262" s="13"/>
      <c r="J262" s="10"/>
      <c r="K262" s="10"/>
      <c r="L262" s="10"/>
      <c r="M262" s="10"/>
      <c r="N262" s="10"/>
      <c r="O262" s="10"/>
    </row>
    <row r="263" spans="1:15" x14ac:dyDescent="0.25">
      <c r="A263" s="13">
        <v>8226</v>
      </c>
      <c r="B263" s="170" t="s">
        <v>245</v>
      </c>
      <c r="C263" s="249"/>
      <c r="D263" s="239"/>
      <c r="E263" s="239"/>
      <c r="F263" s="239"/>
      <c r="G263" s="239"/>
      <c r="H263" s="13">
        <f>'[1]9 мес.'!I316+'[1]IV кв.'!H315</f>
        <v>7</v>
      </c>
      <c r="I263" s="13"/>
      <c r="J263" s="10"/>
      <c r="K263" s="10"/>
      <c r="L263" s="10"/>
      <c r="M263" s="10"/>
      <c r="N263" s="10"/>
      <c r="O263" s="10"/>
    </row>
    <row r="264" spans="1:15" x14ac:dyDescent="0.25">
      <c r="A264" s="13">
        <v>8227</v>
      </c>
      <c r="B264" s="170" t="s">
        <v>246</v>
      </c>
      <c r="C264" s="239"/>
      <c r="D264" s="239"/>
      <c r="E264" s="239"/>
      <c r="F264" s="239"/>
      <c r="G264" s="239"/>
      <c r="H264" s="13"/>
      <c r="I264" s="13">
        <f>'[1]9 мес.'!J317+'[1]IV кв.'!I316</f>
        <v>4</v>
      </c>
      <c r="J264" s="10"/>
      <c r="K264" s="10"/>
      <c r="L264" s="10"/>
      <c r="M264" s="10"/>
      <c r="N264" s="10"/>
      <c r="O264" s="10"/>
    </row>
    <row r="265" spans="1:15" x14ac:dyDescent="0.25">
      <c r="A265" s="13">
        <v>8228</v>
      </c>
      <c r="B265" s="170" t="s">
        <v>247</v>
      </c>
      <c r="C265" s="249"/>
      <c r="D265" s="239"/>
      <c r="E265" s="239"/>
      <c r="F265" s="239"/>
      <c r="G265" s="239"/>
      <c r="H265" s="13">
        <f>'[1]9 мес.'!I318+'[1]IV кв.'!H317</f>
        <v>3</v>
      </c>
      <c r="I265" s="13">
        <f>'[1]9 мес.'!J318+'[1]IV кв.'!I317</f>
        <v>6</v>
      </c>
      <c r="J265" s="10"/>
      <c r="K265" s="10"/>
      <c r="L265" s="10"/>
      <c r="M265" s="10"/>
      <c r="N265" s="10"/>
      <c r="O265" s="10"/>
    </row>
    <row r="266" spans="1:15" x14ac:dyDescent="0.25">
      <c r="A266" s="13">
        <v>8229</v>
      </c>
      <c r="B266" s="170" t="s">
        <v>248</v>
      </c>
      <c r="C266" s="249"/>
      <c r="D266" s="239"/>
      <c r="E266" s="239"/>
      <c r="F266" s="239"/>
      <c r="G266" s="239"/>
      <c r="H266" s="13">
        <f>'[1]9 мес.'!I319+'[1]IV кв.'!H318</f>
        <v>2</v>
      </c>
      <c r="I266" s="13">
        <f>'[1]9 мес.'!J319+'[1]IV кв.'!I318</f>
        <v>2</v>
      </c>
      <c r="J266" s="10"/>
      <c r="K266" s="10"/>
      <c r="L266" s="10"/>
      <c r="M266" s="10"/>
      <c r="N266" s="10"/>
      <c r="O266" s="10"/>
    </row>
    <row r="267" spans="1:15" x14ac:dyDescent="0.25">
      <c r="A267" s="13">
        <v>8231</v>
      </c>
      <c r="B267" s="165" t="s">
        <v>249</v>
      </c>
      <c r="C267" s="235"/>
      <c r="D267" s="235"/>
      <c r="E267" s="235"/>
      <c r="F267" s="235"/>
      <c r="G267" s="236"/>
      <c r="H267" s="13"/>
      <c r="I267" s="13">
        <f>'[1]9 мес.'!J321+'[1]IV кв.'!I320</f>
        <v>1</v>
      </c>
      <c r="J267" s="10"/>
      <c r="K267" s="10"/>
      <c r="L267" s="10"/>
      <c r="M267" s="10"/>
      <c r="N267" s="10"/>
      <c r="O267" s="10"/>
    </row>
    <row r="268" spans="1:15" ht="15" customHeight="1" x14ac:dyDescent="0.25">
      <c r="A268" s="13"/>
      <c r="B268" s="240" t="s">
        <v>16</v>
      </c>
      <c r="C268" s="241"/>
      <c r="D268" s="239"/>
      <c r="E268" s="239"/>
      <c r="F268" s="239"/>
      <c r="G268" s="239"/>
      <c r="H268" s="13">
        <f>H239+H240+H241+H242+H243+H244+H247+H248+H249+H250+H251+H253+H254+H255+H257+H258+H259+H260+H261+H262+H263+H265+H266</f>
        <v>175</v>
      </c>
      <c r="I268" s="13">
        <f>SUM(I239:I267)</f>
        <v>158</v>
      </c>
      <c r="J268" s="10"/>
      <c r="K268" s="10"/>
      <c r="L268" s="10"/>
      <c r="M268" s="10"/>
      <c r="N268" s="10"/>
      <c r="O268" s="10"/>
    </row>
    <row r="269" spans="1:15" ht="12.75" customHeight="1" x14ac:dyDescent="0.25">
      <c r="A269" s="9"/>
      <c r="B269" s="244"/>
      <c r="C269" s="244"/>
      <c r="D269" s="9"/>
      <c r="E269" s="9"/>
      <c r="J269" s="10"/>
      <c r="K269" s="10"/>
      <c r="L269" s="10"/>
      <c r="M269" s="10"/>
      <c r="N269" s="10"/>
      <c r="O269" s="10"/>
    </row>
    <row r="270" spans="1:15" x14ac:dyDescent="0.25">
      <c r="A270" s="212" t="s">
        <v>250</v>
      </c>
      <c r="B270" s="212"/>
      <c r="C270" s="212"/>
      <c r="D270" s="212"/>
      <c r="E270" s="212"/>
      <c r="F270" s="212"/>
      <c r="G270" s="212"/>
      <c r="H270" s="212"/>
      <c r="I270" s="212"/>
      <c r="J270" s="10"/>
      <c r="K270" s="10"/>
      <c r="L270" s="10"/>
      <c r="M270" s="10"/>
      <c r="N270" s="10"/>
      <c r="O270" s="10"/>
    </row>
    <row r="271" spans="1:15" ht="17.25" customHeight="1" x14ac:dyDescent="0.25">
      <c r="A271" s="2"/>
      <c r="B271" s="174">
        <f>H290+I290</f>
        <v>190</v>
      </c>
      <c r="C271" s="124"/>
      <c r="D271" s="66" t="s">
        <v>163</v>
      </c>
      <c r="E271" s="2"/>
      <c r="F271" s="67"/>
      <c r="G271" s="67"/>
      <c r="H271" s="67"/>
      <c r="I271" s="67"/>
      <c r="J271" s="10"/>
      <c r="K271" s="10"/>
      <c r="L271" s="10"/>
      <c r="M271" s="10"/>
      <c r="N271" s="10"/>
      <c r="O271" s="10"/>
    </row>
    <row r="272" spans="1:15" ht="13.5" customHeight="1" x14ac:dyDescent="0.2">
      <c r="A272" s="262"/>
      <c r="B272" s="262"/>
      <c r="C272" s="262"/>
      <c r="D272" s="262"/>
      <c r="E272" s="262"/>
      <c r="F272" s="69"/>
      <c r="G272" s="69"/>
      <c r="H272" s="242" t="s">
        <v>251</v>
      </c>
      <c r="I272" s="263"/>
      <c r="J272" s="10"/>
      <c r="K272" s="10"/>
      <c r="L272" s="10"/>
      <c r="M272" s="10"/>
      <c r="N272" s="10"/>
      <c r="O272" s="10"/>
    </row>
    <row r="273" spans="1:15" x14ac:dyDescent="0.2">
      <c r="A273" s="19"/>
      <c r="B273" s="106" t="s">
        <v>148</v>
      </c>
      <c r="C273" s="223"/>
      <c r="D273" s="243"/>
      <c r="E273" s="243"/>
      <c r="F273" s="243"/>
      <c r="G273" s="243"/>
      <c r="H273" s="19" t="s">
        <v>77</v>
      </c>
      <c r="I273" s="19" t="s">
        <v>149</v>
      </c>
      <c r="J273" s="10"/>
      <c r="K273" s="10"/>
      <c r="L273" s="10"/>
      <c r="M273" s="10"/>
      <c r="N273" s="10"/>
      <c r="O273" s="10"/>
    </row>
    <row r="274" spans="1:15" ht="28.5" customHeight="1" x14ac:dyDescent="0.25">
      <c r="A274" s="13">
        <v>9001</v>
      </c>
      <c r="B274" s="237" t="s">
        <v>252</v>
      </c>
      <c r="C274" s="238"/>
      <c r="D274" s="239"/>
      <c r="E274" s="239"/>
      <c r="F274" s="239"/>
      <c r="G274" s="239"/>
      <c r="H274" s="13">
        <f>'[1]9 мес.'!I328+'[1]IV кв.'!H327</f>
        <v>4</v>
      </c>
      <c r="I274" s="13">
        <f>'[1]9 мес.'!J328+'[1]IV кв.'!I327</f>
        <v>8</v>
      </c>
      <c r="J274" s="10"/>
      <c r="K274" s="10"/>
      <c r="L274" s="10"/>
      <c r="M274" s="10"/>
      <c r="N274" s="10"/>
      <c r="O274" s="10"/>
    </row>
    <row r="275" spans="1:15" x14ac:dyDescent="0.25">
      <c r="A275" s="13">
        <v>9002</v>
      </c>
      <c r="B275" s="237" t="s">
        <v>253</v>
      </c>
      <c r="C275" s="238"/>
      <c r="D275" s="239"/>
      <c r="E275" s="239"/>
      <c r="F275" s="239"/>
      <c r="G275" s="239"/>
      <c r="H275" s="13">
        <f>'[1]9 мес.'!I329+'[1]IV кв.'!H328</f>
        <v>14</v>
      </c>
      <c r="I275" s="13">
        <f>'[1]9 мес.'!J329+'[1]IV кв.'!I328</f>
        <v>11</v>
      </c>
      <c r="J275" s="10"/>
      <c r="K275" s="10"/>
      <c r="L275" s="10"/>
      <c r="M275" s="10"/>
      <c r="N275" s="10"/>
      <c r="O275" s="10"/>
    </row>
    <row r="276" spans="1:15" ht="27.75" customHeight="1" x14ac:dyDescent="0.25">
      <c r="A276" s="13">
        <v>9003</v>
      </c>
      <c r="B276" s="237" t="s">
        <v>254</v>
      </c>
      <c r="C276" s="238"/>
      <c r="D276" s="239"/>
      <c r="E276" s="239"/>
      <c r="F276" s="239"/>
      <c r="G276" s="239"/>
      <c r="H276" s="13">
        <f>'[1]9 мес.'!I330+'[1]IV кв.'!H329</f>
        <v>2</v>
      </c>
      <c r="I276" s="13">
        <f>'[1]9 мес.'!J330+'[1]IV кв.'!I329</f>
        <v>1</v>
      </c>
      <c r="J276" s="10"/>
      <c r="K276" s="10"/>
      <c r="L276" s="10"/>
      <c r="M276" s="10"/>
      <c r="N276" s="10"/>
      <c r="O276" s="10"/>
    </row>
    <row r="277" spans="1:15" ht="27.75" customHeight="1" x14ac:dyDescent="0.25">
      <c r="A277" s="13">
        <v>9004</v>
      </c>
      <c r="B277" s="237" t="s">
        <v>255</v>
      </c>
      <c r="C277" s="238"/>
      <c r="D277" s="239"/>
      <c r="E277" s="239"/>
      <c r="F277" s="239"/>
      <c r="G277" s="239"/>
      <c r="H277" s="13">
        <f>'[1]9 мес.'!I331+'[1]IV кв.'!H330</f>
        <v>21</v>
      </c>
      <c r="I277" s="13">
        <f>'[1]9 мес.'!J331+'[1]IV кв.'!I330</f>
        <v>8</v>
      </c>
      <c r="J277" s="10"/>
      <c r="K277" s="10"/>
      <c r="L277" s="10"/>
      <c r="M277" s="10"/>
      <c r="N277" s="10"/>
      <c r="O277" s="10"/>
    </row>
    <row r="278" spans="1:15" x14ac:dyDescent="0.25">
      <c r="A278" s="13">
        <v>9005</v>
      </c>
      <c r="B278" s="237" t="s">
        <v>256</v>
      </c>
      <c r="C278" s="238"/>
      <c r="D278" s="239"/>
      <c r="E278" s="239"/>
      <c r="F278" s="239"/>
      <c r="G278" s="239"/>
      <c r="H278" s="13">
        <f>'[1]9 мес.'!I332+'[1]IV кв.'!H331</f>
        <v>13</v>
      </c>
      <c r="I278" s="13">
        <f>'[1]9 мес.'!J332+'[1]IV кв.'!I331</f>
        <v>16</v>
      </c>
      <c r="J278" s="10"/>
      <c r="K278" s="10"/>
      <c r="L278" s="10"/>
      <c r="M278" s="10"/>
      <c r="N278" s="10"/>
      <c r="O278" s="10"/>
    </row>
    <row r="279" spans="1:15" ht="27" customHeight="1" x14ac:dyDescent="0.25">
      <c r="A279" s="13">
        <v>9006</v>
      </c>
      <c r="B279" s="237" t="s">
        <v>257</v>
      </c>
      <c r="C279" s="238"/>
      <c r="D279" s="239"/>
      <c r="E279" s="239"/>
      <c r="F279" s="239"/>
      <c r="G279" s="239"/>
      <c r="H279" s="13">
        <f>'[1]9 мес.'!I333+'[1]IV кв.'!H332</f>
        <v>11</v>
      </c>
      <c r="I279" s="13">
        <f>'[1]9 мес.'!J333+'[1]IV кв.'!I332</f>
        <v>12</v>
      </c>
      <c r="J279" s="10"/>
      <c r="K279" s="10"/>
      <c r="L279" s="10"/>
      <c r="M279" s="10"/>
      <c r="N279" s="10"/>
      <c r="O279" s="10"/>
    </row>
    <row r="280" spans="1:15" x14ac:dyDescent="0.25">
      <c r="A280" s="13">
        <v>9007</v>
      </c>
      <c r="B280" s="237" t="s">
        <v>258</v>
      </c>
      <c r="C280" s="238"/>
      <c r="D280" s="107"/>
      <c r="E280" s="107"/>
      <c r="F280" s="107"/>
      <c r="G280" s="107"/>
      <c r="H280" s="13">
        <f>'[1]9 мес.'!I334+'[1]IV кв.'!H333</f>
        <v>4</v>
      </c>
      <c r="I280" s="13">
        <f>'[1]9 мес.'!J334+'[1]IV кв.'!I333</f>
        <v>5</v>
      </c>
      <c r="J280" s="10"/>
      <c r="K280" s="10"/>
      <c r="L280" s="10"/>
      <c r="M280" s="10"/>
      <c r="N280" s="10"/>
      <c r="O280" s="10"/>
    </row>
    <row r="281" spans="1:15" x14ac:dyDescent="0.25">
      <c r="A281" s="13">
        <v>9008</v>
      </c>
      <c r="B281" s="237" t="s">
        <v>259</v>
      </c>
      <c r="C281" s="238"/>
      <c r="D281" s="107"/>
      <c r="E281" s="107"/>
      <c r="F281" s="107"/>
      <c r="G281" s="107"/>
      <c r="H281" s="13">
        <f>'[1]9 мес.'!I335+'[1]IV кв.'!H334</f>
        <v>6</v>
      </c>
      <c r="I281" s="13">
        <f>'[1]9 мес.'!J335+'[1]IV кв.'!I334</f>
        <v>13</v>
      </c>
      <c r="J281" s="10"/>
      <c r="K281" s="10"/>
      <c r="L281" s="10"/>
      <c r="M281" s="10"/>
      <c r="N281" s="10"/>
      <c r="O281" s="10"/>
    </row>
    <row r="282" spans="1:15" ht="27.75" customHeight="1" x14ac:dyDescent="0.25">
      <c r="A282" s="13">
        <v>9009</v>
      </c>
      <c r="B282" s="194" t="s">
        <v>260</v>
      </c>
      <c r="C282" s="235"/>
      <c r="D282" s="235"/>
      <c r="E282" s="235"/>
      <c r="F282" s="235"/>
      <c r="G282" s="236"/>
      <c r="H282" s="13">
        <f>'[1]9 мес.'!I336+'[1]IV кв.'!H335</f>
        <v>1</v>
      </c>
      <c r="I282" s="13">
        <f>'[1]9 мес.'!J336+'[1]IV кв.'!I335</f>
        <v>2</v>
      </c>
      <c r="J282" s="10"/>
      <c r="K282" s="10"/>
      <c r="L282" s="10"/>
      <c r="M282" s="10"/>
      <c r="N282" s="10"/>
      <c r="O282" s="10"/>
    </row>
    <row r="283" spans="1:15" x14ac:dyDescent="0.25">
      <c r="A283" s="13">
        <v>9010</v>
      </c>
      <c r="B283" s="194" t="s">
        <v>261</v>
      </c>
      <c r="C283" s="247"/>
      <c r="D283" s="247"/>
      <c r="E283" s="247"/>
      <c r="F283" s="247"/>
      <c r="G283" s="248"/>
      <c r="H283" s="13"/>
      <c r="I283" s="13">
        <f>'[1]9 мес.'!J337+'[1]IV кв.'!I336</f>
        <v>2</v>
      </c>
      <c r="J283" s="10"/>
      <c r="K283" s="10"/>
      <c r="L283" s="10"/>
      <c r="M283" s="10"/>
      <c r="N283" s="10"/>
      <c r="O283" s="10"/>
    </row>
    <row r="284" spans="1:15" x14ac:dyDescent="0.25">
      <c r="A284" s="13">
        <v>9011</v>
      </c>
      <c r="B284" s="237" t="s">
        <v>262</v>
      </c>
      <c r="C284" s="238"/>
      <c r="D284" s="107"/>
      <c r="E284" s="107"/>
      <c r="F284" s="107"/>
      <c r="G284" s="107"/>
      <c r="H284" s="13"/>
      <c r="I284" s="13">
        <f>'[1]9 мес.'!J338+'[1]IV кв.'!I337</f>
        <v>3</v>
      </c>
      <c r="J284" s="10"/>
      <c r="K284" s="10"/>
      <c r="L284" s="10"/>
      <c r="M284" s="10"/>
      <c r="N284" s="10"/>
      <c r="O284" s="10"/>
    </row>
    <row r="285" spans="1:15" x14ac:dyDescent="0.25">
      <c r="A285" s="13">
        <v>9012</v>
      </c>
      <c r="B285" s="237" t="s">
        <v>263</v>
      </c>
      <c r="C285" s="238"/>
      <c r="D285" s="107"/>
      <c r="E285" s="107"/>
      <c r="F285" s="107"/>
      <c r="G285" s="107"/>
      <c r="H285" s="13">
        <f>'[1]9 мес.'!I339+'[1]IV кв.'!H338</f>
        <v>9</v>
      </c>
      <c r="I285" s="13">
        <f>'[1]9 мес.'!J339+'[1]IV кв.'!I338</f>
        <v>3</v>
      </c>
      <c r="J285" s="10"/>
      <c r="K285" s="10"/>
      <c r="L285" s="10"/>
      <c r="M285" s="10"/>
      <c r="N285" s="10"/>
      <c r="O285" s="10"/>
    </row>
    <row r="286" spans="1:15" x14ac:dyDescent="0.25">
      <c r="A286" s="13">
        <v>9013</v>
      </c>
      <c r="B286" s="194" t="s">
        <v>264</v>
      </c>
      <c r="C286" s="235"/>
      <c r="D286" s="235"/>
      <c r="E286" s="235"/>
      <c r="F286" s="235"/>
      <c r="G286" s="236"/>
      <c r="H286" s="13"/>
      <c r="I286" s="13">
        <f>'[1]9 мес.'!J340+'[1]IV кв.'!I339</f>
        <v>1</v>
      </c>
      <c r="J286" s="10"/>
      <c r="K286" s="10"/>
      <c r="L286" s="10"/>
      <c r="M286" s="10"/>
      <c r="N286" s="10"/>
      <c r="O286" s="10"/>
    </row>
    <row r="287" spans="1:15" x14ac:dyDescent="0.25">
      <c r="A287" s="13">
        <v>9014</v>
      </c>
      <c r="B287" s="237" t="s">
        <v>265</v>
      </c>
      <c r="C287" s="238"/>
      <c r="D287" s="107"/>
      <c r="E287" s="107"/>
      <c r="F287" s="107"/>
      <c r="G287" s="107"/>
      <c r="H287" s="13">
        <f>'[1]9 мес.'!I341+'[1]IV кв.'!H340</f>
        <v>1</v>
      </c>
      <c r="I287" s="13">
        <f>'[1]9 мес.'!J341+'[1]IV кв.'!I340</f>
        <v>1</v>
      </c>
      <c r="J287" s="10"/>
      <c r="K287" s="10"/>
      <c r="L287" s="10"/>
      <c r="M287" s="10"/>
      <c r="N287" s="10"/>
      <c r="O287" s="10"/>
    </row>
    <row r="288" spans="1:15" ht="27.75" customHeight="1" x14ac:dyDescent="0.25">
      <c r="A288" s="13">
        <v>9015</v>
      </c>
      <c r="B288" s="267" t="s">
        <v>266</v>
      </c>
      <c r="C288" s="267"/>
      <c r="D288" s="107"/>
      <c r="E288" s="107"/>
      <c r="F288" s="107"/>
      <c r="G288" s="107"/>
      <c r="H288" s="13">
        <f>'[1]9 мес.'!I342+'[1]IV кв.'!H341</f>
        <v>4</v>
      </c>
      <c r="I288" s="13">
        <f>'[1]9 мес.'!J342+'[1]IV кв.'!I341</f>
        <v>6</v>
      </c>
      <c r="J288" s="10"/>
      <c r="K288" s="10"/>
      <c r="L288" s="10"/>
      <c r="M288" s="10"/>
      <c r="N288" s="10"/>
      <c r="O288" s="10"/>
    </row>
    <row r="289" spans="1:15" x14ac:dyDescent="0.25">
      <c r="A289" s="13">
        <v>9016</v>
      </c>
      <c r="B289" s="267" t="s">
        <v>267</v>
      </c>
      <c r="C289" s="238"/>
      <c r="D289" s="239"/>
      <c r="E289" s="239"/>
      <c r="F289" s="239"/>
      <c r="G289" s="239"/>
      <c r="H289" s="13">
        <f>'[1]9 мес.'!I343+'[1]IV кв.'!H342</f>
        <v>3</v>
      </c>
      <c r="I289" s="13">
        <f>'[1]9 мес.'!J343+'[1]IV кв.'!I342</f>
        <v>5</v>
      </c>
      <c r="J289" s="10"/>
      <c r="K289" s="10"/>
      <c r="L289" s="10"/>
      <c r="M289" s="10"/>
      <c r="N289" s="10"/>
      <c r="O289" s="10"/>
    </row>
    <row r="290" spans="1:15" ht="15.75" customHeight="1" x14ac:dyDescent="0.25">
      <c r="A290" s="13"/>
      <c r="B290" s="240" t="s">
        <v>16</v>
      </c>
      <c r="C290" s="241"/>
      <c r="D290" s="239"/>
      <c r="E290" s="239"/>
      <c r="F290" s="239"/>
      <c r="G290" s="239"/>
      <c r="H290" s="13">
        <f>SUM(H274:H289)</f>
        <v>93</v>
      </c>
      <c r="I290" s="13">
        <f>SUM(I274:I289)</f>
        <v>97</v>
      </c>
      <c r="J290" s="10"/>
      <c r="K290" s="10"/>
      <c r="L290" s="10"/>
      <c r="M290" s="10"/>
      <c r="N290" s="10"/>
      <c r="O290" s="10"/>
    </row>
    <row r="291" spans="1:15" ht="9.75" customHeight="1" x14ac:dyDescent="0.25">
      <c r="A291" s="82"/>
      <c r="B291" s="83"/>
      <c r="C291" s="84"/>
      <c r="D291" s="85"/>
      <c r="E291" s="85"/>
      <c r="F291" s="85"/>
      <c r="G291" s="85"/>
      <c r="H291" s="82"/>
      <c r="I291" s="82"/>
      <c r="J291" s="10"/>
      <c r="K291" s="10"/>
      <c r="L291" s="10"/>
      <c r="M291" s="10"/>
      <c r="N291" s="10"/>
      <c r="O291" s="10"/>
    </row>
    <row r="292" spans="1:15" x14ac:dyDescent="0.25">
      <c r="A292" s="212" t="s">
        <v>268</v>
      </c>
      <c r="B292" s="212"/>
      <c r="C292" s="212"/>
      <c r="D292" s="212"/>
      <c r="E292" s="212"/>
      <c r="F292" s="212"/>
      <c r="G292" s="212"/>
      <c r="H292" s="212"/>
      <c r="I292" s="212"/>
      <c r="J292" s="10"/>
      <c r="K292" s="10"/>
      <c r="L292" s="10"/>
      <c r="M292" s="10"/>
      <c r="N292" s="10"/>
      <c r="O292" s="10"/>
    </row>
    <row r="293" spans="1:15" ht="15" customHeight="1" x14ac:dyDescent="0.25">
      <c r="A293" s="2"/>
      <c r="B293" s="174">
        <f>H304+I304</f>
        <v>39</v>
      </c>
      <c r="C293" s="124"/>
      <c r="D293" s="66" t="s">
        <v>163</v>
      </c>
      <c r="E293" s="2"/>
      <c r="F293" s="67"/>
      <c r="G293" s="67"/>
      <c r="H293" s="67"/>
      <c r="I293" s="67"/>
      <c r="J293" s="10"/>
      <c r="K293" s="10"/>
      <c r="L293" s="10"/>
      <c r="M293" s="10"/>
      <c r="N293" s="10"/>
      <c r="O293" s="10"/>
    </row>
    <row r="294" spans="1:15" ht="12.75" customHeight="1" x14ac:dyDescent="0.2">
      <c r="A294" s="262"/>
      <c r="B294" s="262"/>
      <c r="C294" s="262"/>
      <c r="D294" s="262"/>
      <c r="E294" s="262"/>
      <c r="F294" s="69"/>
      <c r="G294" s="69"/>
      <c r="H294" s="242" t="s">
        <v>269</v>
      </c>
      <c r="I294" s="263"/>
      <c r="J294" s="10"/>
      <c r="K294" s="10"/>
      <c r="L294" s="10"/>
      <c r="M294" s="10"/>
      <c r="N294" s="10"/>
      <c r="O294" s="10"/>
    </row>
    <row r="295" spans="1:15" x14ac:dyDescent="0.2">
      <c r="A295" s="19"/>
      <c r="B295" s="106" t="s">
        <v>148</v>
      </c>
      <c r="C295" s="223"/>
      <c r="D295" s="243"/>
      <c r="E295" s="243"/>
      <c r="F295" s="243"/>
      <c r="G295" s="243"/>
      <c r="H295" s="19" t="s">
        <v>77</v>
      </c>
      <c r="I295" s="19" t="s">
        <v>149</v>
      </c>
      <c r="J295" s="10"/>
      <c r="K295" s="10"/>
      <c r="L295" s="10"/>
      <c r="M295" s="10"/>
      <c r="N295" s="10"/>
      <c r="O295" s="10"/>
    </row>
    <row r="296" spans="1:15" x14ac:dyDescent="0.25">
      <c r="A296" s="13">
        <v>10001</v>
      </c>
      <c r="B296" s="237" t="s">
        <v>270</v>
      </c>
      <c r="C296" s="238"/>
      <c r="D296" s="239"/>
      <c r="E296" s="239"/>
      <c r="F296" s="239"/>
      <c r="G296" s="239"/>
      <c r="H296" s="13"/>
      <c r="I296" s="13">
        <f>'[1]9 мес.'!J350+'[1]IV кв.'!I349</f>
        <v>1</v>
      </c>
      <c r="J296" s="10"/>
      <c r="K296" s="10"/>
      <c r="L296" s="10"/>
      <c r="M296" s="10"/>
      <c r="N296" s="10"/>
      <c r="O296" s="10"/>
    </row>
    <row r="297" spans="1:15" x14ac:dyDescent="0.25">
      <c r="A297" s="13">
        <v>10002</v>
      </c>
      <c r="B297" s="237" t="s">
        <v>271</v>
      </c>
      <c r="C297" s="238"/>
      <c r="D297" s="239"/>
      <c r="E297" s="239"/>
      <c r="F297" s="239"/>
      <c r="G297" s="239"/>
      <c r="H297" s="13">
        <f>'[1]9 мес.'!I351+'[1]IV кв.'!H350</f>
        <v>7</v>
      </c>
      <c r="I297" s="13">
        <f>'[1]9 мес.'!J351+'[1]IV кв.'!I350</f>
        <v>4</v>
      </c>
      <c r="J297" s="10"/>
      <c r="K297" s="10"/>
      <c r="L297" s="10"/>
      <c r="M297" s="10"/>
      <c r="N297" s="10"/>
      <c r="O297" s="10"/>
    </row>
    <row r="298" spans="1:15" x14ac:dyDescent="0.25">
      <c r="A298" s="13">
        <v>10003</v>
      </c>
      <c r="B298" s="228" t="s">
        <v>272</v>
      </c>
      <c r="C298" s="229"/>
      <c r="D298" s="239"/>
      <c r="E298" s="239"/>
      <c r="F298" s="239"/>
      <c r="G298" s="239"/>
      <c r="H298" s="13">
        <f>'[1]9 мес.'!I352+'[1]IV кв.'!H351</f>
        <v>3</v>
      </c>
      <c r="I298" s="13">
        <f>'[1]9 мес.'!J352+'[1]IV кв.'!I351</f>
        <v>4</v>
      </c>
      <c r="J298" s="10"/>
      <c r="K298" s="10"/>
      <c r="L298" s="10"/>
      <c r="M298" s="10"/>
      <c r="N298" s="10"/>
      <c r="O298" s="10"/>
    </row>
    <row r="299" spans="1:15" x14ac:dyDescent="0.25">
      <c r="A299" s="13">
        <v>10004</v>
      </c>
      <c r="B299" s="228" t="s">
        <v>273</v>
      </c>
      <c r="C299" s="229"/>
      <c r="D299" s="239"/>
      <c r="E299" s="239"/>
      <c r="F299" s="239"/>
      <c r="G299" s="239"/>
      <c r="H299" s="13"/>
      <c r="I299" s="13">
        <f>'[1]9 мес.'!J353+'[1]IV кв.'!I352</f>
        <v>3</v>
      </c>
      <c r="J299" s="10"/>
      <c r="K299" s="10"/>
      <c r="L299" s="10"/>
      <c r="M299" s="10"/>
      <c r="N299" s="10"/>
      <c r="O299" s="10"/>
    </row>
    <row r="300" spans="1:15" x14ac:dyDescent="0.25">
      <c r="A300" s="13">
        <v>10005</v>
      </c>
      <c r="B300" s="228" t="s">
        <v>274</v>
      </c>
      <c r="C300" s="229"/>
      <c r="D300" s="239"/>
      <c r="E300" s="239"/>
      <c r="F300" s="239"/>
      <c r="G300" s="239"/>
      <c r="H300" s="13">
        <f>'[1]9 мес.'!I354+'[1]IV кв.'!H353</f>
        <v>3</v>
      </c>
      <c r="I300" s="13">
        <f>'[1]9 мес.'!J354+'[1]IV кв.'!I353</f>
        <v>4</v>
      </c>
      <c r="J300" s="10"/>
      <c r="K300" s="10"/>
      <c r="L300" s="10"/>
      <c r="M300" s="10"/>
      <c r="N300" s="10"/>
      <c r="O300" s="10"/>
    </row>
    <row r="301" spans="1:15" x14ac:dyDescent="0.25">
      <c r="A301" s="13">
        <v>10008</v>
      </c>
      <c r="B301" s="228" t="s">
        <v>275</v>
      </c>
      <c r="C301" s="107"/>
      <c r="D301" s="107"/>
      <c r="E301" s="107"/>
      <c r="F301" s="107"/>
      <c r="G301" s="107"/>
      <c r="H301" s="13"/>
      <c r="I301" s="13">
        <f>'[1]9 мес.'!J355+'[1]IV кв.'!I354</f>
        <v>1</v>
      </c>
      <c r="J301" s="10"/>
      <c r="K301" s="10"/>
      <c r="L301" s="10"/>
      <c r="M301" s="10"/>
      <c r="N301" s="10"/>
      <c r="O301" s="10"/>
    </row>
    <row r="302" spans="1:15" x14ac:dyDescent="0.25">
      <c r="A302" s="13">
        <v>10010</v>
      </c>
      <c r="B302" s="147" t="s">
        <v>276</v>
      </c>
      <c r="C302" s="235"/>
      <c r="D302" s="235"/>
      <c r="E302" s="235"/>
      <c r="F302" s="235"/>
      <c r="G302" s="236"/>
      <c r="H302" s="13">
        <f>'[1]9 мес.'!I357+'[1]IV кв.'!H356</f>
        <v>3</v>
      </c>
      <c r="I302" s="13">
        <f>'[1]9 мес.'!J357+'[1]IV кв.'!I356</f>
        <v>1</v>
      </c>
      <c r="J302" s="10"/>
      <c r="K302" s="10"/>
      <c r="L302" s="10"/>
      <c r="M302" s="10"/>
      <c r="N302" s="10"/>
      <c r="O302" s="10"/>
    </row>
    <row r="303" spans="1:15" x14ac:dyDescent="0.25">
      <c r="A303" s="13">
        <v>10011</v>
      </c>
      <c r="B303" s="228" t="s">
        <v>277</v>
      </c>
      <c r="C303" s="229"/>
      <c r="D303" s="107"/>
      <c r="E303" s="107"/>
      <c r="F303" s="107"/>
      <c r="G303" s="107"/>
      <c r="H303" s="13">
        <f>'[1]9 мес.'!I358+'[1]IV кв.'!H357</f>
        <v>1</v>
      </c>
      <c r="I303" s="13">
        <f>'[1]9 мес.'!J358+'[1]IV кв.'!I357</f>
        <v>4</v>
      </c>
      <c r="J303" s="10"/>
      <c r="K303" s="10"/>
      <c r="L303" s="10"/>
      <c r="M303" s="10"/>
      <c r="N303" s="10"/>
      <c r="O303" s="10"/>
    </row>
    <row r="304" spans="1:15" ht="15" customHeight="1" x14ac:dyDescent="0.25">
      <c r="A304" s="73"/>
      <c r="B304" s="240" t="s">
        <v>16</v>
      </c>
      <c r="C304" s="241"/>
      <c r="D304" s="239"/>
      <c r="E304" s="239"/>
      <c r="F304" s="239"/>
      <c r="G304" s="239"/>
      <c r="H304" s="13">
        <f>SUM(H296:H303)</f>
        <v>17</v>
      </c>
      <c r="I304" s="13">
        <f>SUM(I296:I303)</f>
        <v>22</v>
      </c>
      <c r="J304" s="10"/>
      <c r="K304" s="10"/>
      <c r="L304" s="10"/>
      <c r="M304" s="10"/>
      <c r="N304" s="10"/>
      <c r="O304" s="10"/>
    </row>
    <row r="305" spans="1:15" ht="12" customHeight="1" x14ac:dyDescent="0.25">
      <c r="A305" s="9"/>
      <c r="B305" s="244"/>
      <c r="C305" s="244"/>
      <c r="D305" s="9"/>
      <c r="E305" s="9"/>
      <c r="F305" s="9"/>
      <c r="G305" s="9"/>
      <c r="H305" s="9"/>
      <c r="I305" s="9"/>
      <c r="J305" s="10"/>
      <c r="K305" s="10"/>
      <c r="L305" s="10"/>
      <c r="M305" s="10"/>
      <c r="N305" s="10"/>
      <c r="O305" s="10"/>
    </row>
    <row r="306" spans="1:15" x14ac:dyDescent="0.25">
      <c r="A306" s="86" t="s">
        <v>278</v>
      </c>
      <c r="B306" s="86"/>
      <c r="C306" s="86"/>
      <c r="D306" s="86"/>
      <c r="E306" s="86"/>
      <c r="F306" s="86"/>
      <c r="G306" s="86"/>
      <c r="H306" s="86"/>
      <c r="I306" s="86"/>
      <c r="J306" s="10"/>
      <c r="K306" s="10"/>
      <c r="L306" s="10"/>
      <c r="M306" s="10"/>
      <c r="N306" s="10"/>
      <c r="O306" s="10"/>
    </row>
    <row r="307" spans="1:15" ht="14.25" customHeight="1" x14ac:dyDescent="0.25">
      <c r="A307" s="2"/>
      <c r="B307" s="174">
        <f>H321+I321</f>
        <v>123</v>
      </c>
      <c r="C307" s="124"/>
      <c r="D307" s="66" t="s">
        <v>146</v>
      </c>
      <c r="E307" s="2"/>
      <c r="F307" s="2"/>
      <c r="G307" s="2"/>
      <c r="H307" s="2"/>
      <c r="I307" s="2"/>
      <c r="J307" s="10"/>
      <c r="K307" s="10"/>
      <c r="L307" s="10"/>
      <c r="M307" s="10"/>
      <c r="N307" s="10"/>
      <c r="O307" s="10"/>
    </row>
    <row r="308" spans="1:15" ht="14.25" customHeight="1" x14ac:dyDescent="0.2">
      <c r="A308" s="262"/>
      <c r="B308" s="262"/>
      <c r="C308" s="262"/>
      <c r="D308" s="262"/>
      <c r="E308" s="262"/>
      <c r="F308" s="68"/>
      <c r="G308" s="68"/>
      <c r="H308" s="268" t="s">
        <v>279</v>
      </c>
      <c r="I308" s="269"/>
      <c r="J308" s="10"/>
      <c r="K308" s="10"/>
      <c r="L308" s="10"/>
      <c r="M308" s="10"/>
      <c r="N308" s="10"/>
      <c r="O308" s="10"/>
    </row>
    <row r="309" spans="1:15" x14ac:dyDescent="0.2">
      <c r="A309" s="19" t="s">
        <v>6</v>
      </c>
      <c r="B309" s="106" t="s">
        <v>148</v>
      </c>
      <c r="C309" s="223"/>
      <c r="D309" s="190"/>
      <c r="E309" s="190"/>
      <c r="F309" s="190"/>
      <c r="G309" s="190"/>
      <c r="H309" s="19" t="s">
        <v>77</v>
      </c>
      <c r="I309" s="19" t="s">
        <v>149</v>
      </c>
      <c r="J309" s="10"/>
      <c r="K309" s="10"/>
      <c r="L309" s="10"/>
      <c r="M309" s="10"/>
      <c r="N309" s="10"/>
      <c r="O309" s="10"/>
    </row>
    <row r="310" spans="1:15" x14ac:dyDescent="0.25">
      <c r="A310" s="13">
        <v>11001</v>
      </c>
      <c r="B310" s="237" t="s">
        <v>280</v>
      </c>
      <c r="C310" s="238"/>
      <c r="D310" s="107"/>
      <c r="E310" s="107"/>
      <c r="F310" s="107"/>
      <c r="G310" s="107"/>
      <c r="H310" s="13">
        <f>'[1]9 мес.'!I366+'[1]IV кв.'!H365</f>
        <v>1</v>
      </c>
      <c r="I310" s="13">
        <f>'[1]9 мес.'!J366+'[1]IV кв.'!I365</f>
        <v>1</v>
      </c>
      <c r="J310" s="10"/>
      <c r="K310" s="10"/>
      <c r="L310" s="10"/>
      <c r="M310" s="10"/>
      <c r="N310" s="10"/>
      <c r="O310" s="10"/>
    </row>
    <row r="311" spans="1:15" ht="30.75" customHeight="1" x14ac:dyDescent="0.25">
      <c r="A311" s="13">
        <v>11002</v>
      </c>
      <c r="B311" s="228" t="s">
        <v>281</v>
      </c>
      <c r="C311" s="229"/>
      <c r="D311" s="239"/>
      <c r="E311" s="239"/>
      <c r="F311" s="239"/>
      <c r="G311" s="239"/>
      <c r="H311" s="13">
        <f>'[1]9 мес.'!I367+'[1]IV кв.'!H366</f>
        <v>3</v>
      </c>
      <c r="I311" s="13">
        <f>'[1]9 мес.'!J367+'[1]IV кв.'!I366</f>
        <v>2</v>
      </c>
      <c r="J311" s="10"/>
      <c r="K311" s="10"/>
      <c r="L311" s="10"/>
      <c r="M311" s="10"/>
      <c r="N311" s="10"/>
      <c r="O311" s="10"/>
    </row>
    <row r="312" spans="1:15" x14ac:dyDescent="0.25">
      <c r="A312" s="13">
        <v>11003</v>
      </c>
      <c r="B312" s="228" t="s">
        <v>282</v>
      </c>
      <c r="C312" s="229"/>
      <c r="D312" s="239"/>
      <c r="E312" s="239"/>
      <c r="F312" s="239"/>
      <c r="G312" s="239"/>
      <c r="H312" s="13">
        <f>'[1]9 мес.'!I368+'[1]IV кв.'!H367</f>
        <v>4</v>
      </c>
      <c r="I312" s="13">
        <f>'[1]9 мес.'!J368+'[1]IV кв.'!I367</f>
        <v>4</v>
      </c>
      <c r="J312" s="10"/>
      <c r="K312" s="10"/>
      <c r="L312" s="10"/>
      <c r="M312" s="10"/>
      <c r="N312" s="10"/>
      <c r="O312" s="10"/>
    </row>
    <row r="313" spans="1:15" x14ac:dyDescent="0.25">
      <c r="A313" s="13">
        <v>11004</v>
      </c>
      <c r="B313" s="228" t="s">
        <v>283</v>
      </c>
      <c r="C313" s="229"/>
      <c r="D313" s="239"/>
      <c r="E313" s="239"/>
      <c r="F313" s="239"/>
      <c r="G313" s="239"/>
      <c r="H313" s="13">
        <f>'[1]9 мес.'!I369+'[1]IV кв.'!H368</f>
        <v>16</v>
      </c>
      <c r="I313" s="13">
        <f>'[1]9 мес.'!J369+'[1]IV кв.'!I368</f>
        <v>16</v>
      </c>
      <c r="J313" s="10"/>
      <c r="K313" s="10"/>
      <c r="L313" s="10"/>
      <c r="M313" s="10"/>
      <c r="N313" s="10"/>
      <c r="O313" s="10"/>
    </row>
    <row r="314" spans="1:15" ht="27" customHeight="1" x14ac:dyDescent="0.25">
      <c r="A314" s="13">
        <v>11005</v>
      </c>
      <c r="B314" s="228" t="s">
        <v>284</v>
      </c>
      <c r="C314" s="229"/>
      <c r="D314" s="239"/>
      <c r="E314" s="239"/>
      <c r="F314" s="239"/>
      <c r="G314" s="239"/>
      <c r="H314" s="13">
        <f>'[1]9 мес.'!I370+'[1]IV кв.'!H369</f>
        <v>8</v>
      </c>
      <c r="I314" s="13">
        <f>'[1]9 мес.'!J370+'[1]IV кв.'!I369</f>
        <v>5</v>
      </c>
      <c r="J314" s="10"/>
      <c r="K314" s="10"/>
      <c r="L314" s="10"/>
      <c r="M314" s="10"/>
      <c r="N314" s="10"/>
      <c r="O314" s="10"/>
    </row>
    <row r="315" spans="1:15" x14ac:dyDescent="0.25">
      <c r="A315" s="13">
        <v>11007</v>
      </c>
      <c r="B315" s="228" t="s">
        <v>285</v>
      </c>
      <c r="C315" s="229"/>
      <c r="D315" s="239"/>
      <c r="E315" s="239"/>
      <c r="F315" s="239"/>
      <c r="G315" s="239"/>
      <c r="H315" s="13">
        <f>'[1]9 мес.'!I372+'[1]IV кв.'!H371</f>
        <v>29</v>
      </c>
      <c r="I315" s="13">
        <f>'[1]9 мес.'!J372+'[1]IV кв.'!I371</f>
        <v>12</v>
      </c>
      <c r="J315" s="10"/>
      <c r="K315" s="10"/>
      <c r="L315" s="10"/>
      <c r="M315" s="10"/>
      <c r="N315" s="10"/>
      <c r="O315" s="10"/>
    </row>
    <row r="316" spans="1:15" x14ac:dyDescent="0.25">
      <c r="A316" s="13">
        <v>11008</v>
      </c>
      <c r="B316" s="228" t="s">
        <v>286</v>
      </c>
      <c r="C316" s="229"/>
      <c r="D316" s="239"/>
      <c r="E316" s="239"/>
      <c r="F316" s="239"/>
      <c r="G316" s="239"/>
      <c r="H316" s="13">
        <f>'[1]9 мес.'!I373+'[1]IV кв.'!H372</f>
        <v>2</v>
      </c>
      <c r="I316" s="13">
        <f>'[1]9 мес.'!J373+'[1]IV кв.'!I372</f>
        <v>2</v>
      </c>
      <c r="J316" s="10"/>
      <c r="K316" s="10"/>
      <c r="L316" s="10"/>
      <c r="M316" s="10"/>
      <c r="N316" s="10"/>
      <c r="O316" s="10"/>
    </row>
    <row r="317" spans="1:15" x14ac:dyDescent="0.25">
      <c r="A317" s="13">
        <v>11009</v>
      </c>
      <c r="B317" s="228" t="s">
        <v>287</v>
      </c>
      <c r="C317" s="229"/>
      <c r="D317" s="239"/>
      <c r="E317" s="239"/>
      <c r="F317" s="239"/>
      <c r="G317" s="239"/>
      <c r="H317" s="13">
        <f>'[1]9 мес.'!I374+'[1]IV кв.'!H373</f>
        <v>1</v>
      </c>
      <c r="I317" s="13">
        <f>'[1]9 мес.'!J374+'[1]IV кв.'!I373</f>
        <v>1</v>
      </c>
      <c r="J317" s="10"/>
      <c r="K317" s="10"/>
      <c r="L317" s="10"/>
      <c r="M317" s="10"/>
      <c r="N317" s="10"/>
      <c r="O317" s="10"/>
    </row>
    <row r="318" spans="1:15" x14ac:dyDescent="0.25">
      <c r="A318" s="13">
        <v>11010</v>
      </c>
      <c r="B318" s="228" t="s">
        <v>288</v>
      </c>
      <c r="C318" s="229"/>
      <c r="D318" s="239"/>
      <c r="E318" s="239"/>
      <c r="F318" s="239"/>
      <c r="G318" s="239"/>
      <c r="H318" s="13">
        <f>'[1]9 мес.'!I375+'[1]IV кв.'!H374</f>
        <v>4</v>
      </c>
      <c r="I318" s="13">
        <f>'[1]9 мес.'!J375+'[1]IV кв.'!I374</f>
        <v>1</v>
      </c>
      <c r="J318" s="10"/>
      <c r="K318" s="10"/>
      <c r="L318" s="10"/>
      <c r="M318" s="10"/>
      <c r="N318" s="10"/>
      <c r="O318" s="10"/>
    </row>
    <row r="319" spans="1:15" x14ac:dyDescent="0.25">
      <c r="A319" s="13">
        <v>11011</v>
      </c>
      <c r="B319" s="228" t="s">
        <v>289</v>
      </c>
      <c r="C319" s="229"/>
      <c r="D319" s="107"/>
      <c r="E319" s="107"/>
      <c r="F319" s="107"/>
      <c r="G319" s="107"/>
      <c r="H319" s="13">
        <f>'[1]9 мес.'!I376+'[1]IV кв.'!H375</f>
        <v>6</v>
      </c>
      <c r="I319" s="13"/>
      <c r="J319" s="10"/>
      <c r="K319" s="10"/>
      <c r="L319" s="10"/>
      <c r="M319" s="10"/>
      <c r="N319" s="10"/>
      <c r="O319" s="10"/>
    </row>
    <row r="320" spans="1:15" x14ac:dyDescent="0.25">
      <c r="A320" s="13">
        <v>11012</v>
      </c>
      <c r="B320" s="147" t="s">
        <v>290</v>
      </c>
      <c r="C320" s="235"/>
      <c r="D320" s="235"/>
      <c r="E320" s="235"/>
      <c r="F320" s="235"/>
      <c r="G320" s="236"/>
      <c r="H320" s="13">
        <f>'[1]9 мес.'!I377+'[1]IV кв.'!H376</f>
        <v>2</v>
      </c>
      <c r="I320" s="13">
        <f>'[1]9 мес.'!J377+'[1]IV кв.'!I376</f>
        <v>3</v>
      </c>
      <c r="J320" s="10"/>
      <c r="K320" s="10"/>
      <c r="L320" s="10"/>
      <c r="M320" s="10"/>
      <c r="N320" s="10"/>
      <c r="O320" s="10"/>
    </row>
    <row r="321" spans="1:15" x14ac:dyDescent="0.25">
      <c r="A321" s="13"/>
      <c r="B321" s="240" t="s">
        <v>16</v>
      </c>
      <c r="C321" s="241"/>
      <c r="D321" s="239"/>
      <c r="E321" s="239"/>
      <c r="F321" s="239"/>
      <c r="G321" s="239"/>
      <c r="H321" s="13">
        <f>SUM(H310:H320)</f>
        <v>76</v>
      </c>
      <c r="I321" s="13">
        <f>SUM(I310:I320)</f>
        <v>47</v>
      </c>
      <c r="J321" s="10"/>
      <c r="K321" s="10"/>
      <c r="L321" s="10"/>
      <c r="M321" s="10"/>
      <c r="N321" s="10"/>
      <c r="O321" s="10"/>
    </row>
    <row r="322" spans="1:15" ht="14.25" customHeight="1" x14ac:dyDescent="0.25">
      <c r="A322" s="9"/>
      <c r="B322" s="244"/>
      <c r="C322" s="244"/>
      <c r="D322" s="9"/>
      <c r="E322" s="9"/>
      <c r="J322" s="10"/>
      <c r="K322" s="10"/>
      <c r="L322" s="10"/>
      <c r="M322" s="10"/>
      <c r="N322" s="10"/>
      <c r="O322" s="10"/>
    </row>
    <row r="323" spans="1:15" x14ac:dyDescent="0.25">
      <c r="A323" s="86" t="s">
        <v>291</v>
      </c>
      <c r="B323" s="86"/>
      <c r="C323" s="86"/>
      <c r="D323" s="86"/>
      <c r="E323" s="86"/>
      <c r="F323" s="86"/>
      <c r="G323" s="86"/>
      <c r="H323" s="86"/>
      <c r="I323" s="86"/>
      <c r="J323" s="10"/>
      <c r="K323" s="10"/>
      <c r="L323" s="10"/>
      <c r="M323" s="10"/>
      <c r="N323" s="10"/>
      <c r="O323" s="10"/>
    </row>
    <row r="324" spans="1:15" ht="14.25" customHeight="1" x14ac:dyDescent="0.25">
      <c r="A324" s="2"/>
      <c r="B324" s="174">
        <f>H334+I334</f>
        <v>25</v>
      </c>
      <c r="C324" s="124"/>
      <c r="D324" s="66" t="s">
        <v>163</v>
      </c>
      <c r="E324" s="2"/>
      <c r="F324" s="67"/>
      <c r="G324" s="67"/>
      <c r="H324" s="67"/>
      <c r="I324" s="67"/>
      <c r="J324" s="10"/>
      <c r="K324" s="10"/>
      <c r="L324" s="10"/>
      <c r="M324" s="10"/>
      <c r="N324" s="10"/>
      <c r="O324" s="10"/>
    </row>
    <row r="325" spans="1:15" ht="15" customHeight="1" x14ac:dyDescent="0.2">
      <c r="A325" s="262"/>
      <c r="B325" s="262"/>
      <c r="C325" s="262"/>
      <c r="D325" s="262"/>
      <c r="E325" s="262"/>
      <c r="F325" s="69"/>
      <c r="G325" s="69"/>
      <c r="H325" s="242" t="s">
        <v>292</v>
      </c>
      <c r="I325" s="263"/>
      <c r="J325" s="10"/>
      <c r="K325" s="10"/>
      <c r="L325" s="10"/>
      <c r="M325" s="10"/>
      <c r="N325" s="10"/>
      <c r="O325" s="10"/>
    </row>
    <row r="326" spans="1:15" x14ac:dyDescent="0.2">
      <c r="A326" s="19" t="s">
        <v>6</v>
      </c>
      <c r="B326" s="106" t="s">
        <v>148</v>
      </c>
      <c r="C326" s="223"/>
      <c r="D326" s="243"/>
      <c r="E326" s="243"/>
      <c r="F326" s="243"/>
      <c r="G326" s="243"/>
      <c r="H326" s="19" t="s">
        <v>77</v>
      </c>
      <c r="I326" s="19" t="s">
        <v>149</v>
      </c>
      <c r="J326" s="10"/>
      <c r="K326" s="10"/>
      <c r="L326" s="10"/>
      <c r="M326" s="10"/>
      <c r="N326" s="10"/>
      <c r="O326" s="10"/>
    </row>
    <row r="327" spans="1:15" x14ac:dyDescent="0.25">
      <c r="A327" s="13">
        <v>12002</v>
      </c>
      <c r="B327" s="228" t="s">
        <v>293</v>
      </c>
      <c r="C327" s="229"/>
      <c r="D327" s="239"/>
      <c r="E327" s="239"/>
      <c r="F327" s="239"/>
      <c r="G327" s="239"/>
      <c r="H327" s="13">
        <f>'[1]9 мес.'!I385+'[1]IV кв.'!H384</f>
        <v>6</v>
      </c>
      <c r="I327" s="13">
        <f>'[1]9 мес.'!J385+'[1]IV кв.'!I384</f>
        <v>3</v>
      </c>
      <c r="J327" s="10"/>
      <c r="K327" s="10"/>
      <c r="L327" s="10"/>
      <c r="M327" s="10"/>
      <c r="N327" s="10"/>
      <c r="O327" s="10"/>
    </row>
    <row r="328" spans="1:15" x14ac:dyDescent="0.25">
      <c r="A328" s="13">
        <v>12003</v>
      </c>
      <c r="B328" s="228" t="s">
        <v>294</v>
      </c>
      <c r="C328" s="229"/>
      <c r="D328" s="239"/>
      <c r="E328" s="239"/>
      <c r="F328" s="239"/>
      <c r="G328" s="239"/>
      <c r="H328" s="13"/>
      <c r="I328" s="13">
        <f>'[1]9 мес.'!J386+'[1]IV кв.'!I385</f>
        <v>3</v>
      </c>
      <c r="J328" s="10"/>
      <c r="K328" s="10"/>
      <c r="L328" s="10"/>
      <c r="M328" s="10"/>
      <c r="N328" s="10"/>
      <c r="O328" s="10"/>
    </row>
    <row r="329" spans="1:15" ht="27" customHeight="1" x14ac:dyDescent="0.25">
      <c r="A329" s="13">
        <v>12004</v>
      </c>
      <c r="B329" s="228" t="s">
        <v>295</v>
      </c>
      <c r="C329" s="229"/>
      <c r="D329" s="239"/>
      <c r="E329" s="239"/>
      <c r="F329" s="239"/>
      <c r="G329" s="239"/>
      <c r="H329" s="13"/>
      <c r="I329" s="13">
        <f>'[1]9 мес.'!J387+'[1]IV кв.'!I386</f>
        <v>1</v>
      </c>
      <c r="J329" s="10"/>
      <c r="K329" s="10"/>
      <c r="L329" s="10"/>
      <c r="M329" s="10"/>
      <c r="N329" s="10"/>
      <c r="O329" s="10"/>
    </row>
    <row r="330" spans="1:15" x14ac:dyDescent="0.25">
      <c r="A330" s="13">
        <v>12006</v>
      </c>
      <c r="B330" s="228" t="s">
        <v>296</v>
      </c>
      <c r="C330" s="229"/>
      <c r="D330" s="239"/>
      <c r="E330" s="239"/>
      <c r="F330" s="239"/>
      <c r="G330" s="239"/>
      <c r="H330" s="13">
        <f>'[1]9 мес.'!I388+'[1]IV кв.'!H387</f>
        <v>1</v>
      </c>
      <c r="I330" s="13">
        <f>'[1]9 мес.'!J388+'[1]IV кв.'!I387</f>
        <v>4</v>
      </c>
      <c r="J330" s="10"/>
      <c r="K330" s="10"/>
      <c r="L330" s="10"/>
      <c r="M330" s="10"/>
      <c r="N330" s="10"/>
      <c r="O330" s="10"/>
    </row>
    <row r="331" spans="1:15" x14ac:dyDescent="0.25">
      <c r="A331" s="13">
        <v>12008</v>
      </c>
      <c r="B331" s="228" t="s">
        <v>297</v>
      </c>
      <c r="C331" s="229"/>
      <c r="D331" s="239"/>
      <c r="E331" s="239"/>
      <c r="F331" s="239"/>
      <c r="G331" s="239"/>
      <c r="H331" s="13">
        <f>'[1]9 мес.'!I390+'[1]IV кв.'!H389</f>
        <v>2</v>
      </c>
      <c r="I331" s="13">
        <f>'[1]9 мес.'!J390+'[1]IV кв.'!I389</f>
        <v>2</v>
      </c>
      <c r="J331" s="10"/>
      <c r="K331" s="10"/>
      <c r="L331" s="10"/>
      <c r="M331" s="10"/>
      <c r="N331" s="10"/>
      <c r="O331" s="10"/>
    </row>
    <row r="332" spans="1:15" x14ac:dyDescent="0.25">
      <c r="A332" s="13">
        <v>12009</v>
      </c>
      <c r="B332" s="228" t="s">
        <v>298</v>
      </c>
      <c r="C332" s="229"/>
      <c r="D332" s="107"/>
      <c r="E332" s="107"/>
      <c r="F332" s="107"/>
      <c r="G332" s="107"/>
      <c r="H332" s="13"/>
      <c r="I332" s="13">
        <f>'[1]9 мес.'!J391+'[1]IV кв.'!I390</f>
        <v>2</v>
      </c>
      <c r="J332" s="10"/>
      <c r="K332" s="10"/>
      <c r="L332" s="10"/>
      <c r="M332" s="10"/>
      <c r="N332" s="10"/>
      <c r="O332" s="10"/>
    </row>
    <row r="333" spans="1:15" x14ac:dyDescent="0.25">
      <c r="A333" s="13">
        <v>12013</v>
      </c>
      <c r="B333" s="147" t="s">
        <v>299</v>
      </c>
      <c r="C333" s="235"/>
      <c r="D333" s="235"/>
      <c r="E333" s="235"/>
      <c r="F333" s="235"/>
      <c r="G333" s="236"/>
      <c r="H333" s="13"/>
      <c r="I333" s="13">
        <f>'[1]9 мес.'!J392+'[1]IV кв.'!I391</f>
        <v>1</v>
      </c>
      <c r="J333" s="10"/>
      <c r="K333" s="10"/>
      <c r="L333" s="10"/>
      <c r="M333" s="10"/>
      <c r="N333" s="10"/>
      <c r="O333" s="10"/>
    </row>
    <row r="334" spans="1:15" ht="14.25" customHeight="1" x14ac:dyDescent="0.25">
      <c r="A334" s="73"/>
      <c r="B334" s="203" t="s">
        <v>16</v>
      </c>
      <c r="C334" s="261"/>
      <c r="D334" s="247"/>
      <c r="E334" s="247"/>
      <c r="F334" s="247"/>
      <c r="G334" s="248"/>
      <c r="H334" s="13">
        <f>SUM(H327:H333)</f>
        <v>9</v>
      </c>
      <c r="I334" s="13">
        <f>SUM(I327:I333)</f>
        <v>16</v>
      </c>
      <c r="J334" s="10"/>
      <c r="K334" s="10"/>
      <c r="L334" s="10"/>
      <c r="M334" s="10"/>
      <c r="N334" s="10"/>
      <c r="O334" s="10"/>
    </row>
    <row r="335" spans="1:15" ht="12.75" customHeight="1" x14ac:dyDescent="0.25">
      <c r="A335" s="9"/>
      <c r="B335" s="244"/>
      <c r="C335" s="244"/>
      <c r="D335" s="9"/>
      <c r="E335" s="9"/>
      <c r="J335" s="10"/>
      <c r="K335" s="10"/>
      <c r="L335" s="10"/>
      <c r="M335" s="10"/>
      <c r="N335" s="10"/>
      <c r="O335" s="10"/>
    </row>
    <row r="336" spans="1:15" x14ac:dyDescent="0.25">
      <c r="A336" s="252" t="s">
        <v>300</v>
      </c>
      <c r="B336" s="270"/>
      <c r="C336" s="270"/>
      <c r="D336" s="270"/>
      <c r="E336" s="270"/>
      <c r="F336" s="270"/>
      <c r="G336" s="270"/>
      <c r="H336" s="270"/>
      <c r="I336" s="270"/>
      <c r="J336" s="10"/>
      <c r="K336" s="10"/>
      <c r="L336" s="10"/>
      <c r="M336" s="10"/>
      <c r="N336" s="10"/>
      <c r="O336" s="10"/>
    </row>
    <row r="337" spans="1:15" ht="13.5" customHeight="1" x14ac:dyDescent="0.25">
      <c r="A337" s="16"/>
      <c r="B337" s="174">
        <f>H348+I348</f>
        <v>348</v>
      </c>
      <c r="C337" s="124"/>
      <c r="D337" s="66" t="s">
        <v>163</v>
      </c>
      <c r="E337" s="2"/>
      <c r="F337" s="67"/>
      <c r="G337" s="67"/>
      <c r="H337" s="67"/>
      <c r="I337" s="67"/>
      <c r="J337" s="10"/>
      <c r="K337" s="10"/>
      <c r="L337" s="10"/>
      <c r="M337" s="10"/>
      <c r="N337" s="10"/>
      <c r="O337" s="10"/>
    </row>
    <row r="338" spans="1:15" ht="11.25" customHeight="1" x14ac:dyDescent="0.2">
      <c r="A338" s="262"/>
      <c r="B338" s="262"/>
      <c r="C338" s="262"/>
      <c r="D338" s="262"/>
      <c r="E338" s="262"/>
      <c r="F338" s="69"/>
      <c r="G338" s="69"/>
      <c r="H338" s="242" t="s">
        <v>301</v>
      </c>
      <c r="I338" s="263"/>
      <c r="J338" s="10"/>
      <c r="K338" s="10"/>
      <c r="L338" s="10"/>
      <c r="M338" s="10"/>
      <c r="N338" s="10"/>
      <c r="O338" s="10"/>
    </row>
    <row r="339" spans="1:15" x14ac:dyDescent="0.2">
      <c r="A339" s="19"/>
      <c r="B339" s="106" t="s">
        <v>148</v>
      </c>
      <c r="C339" s="223"/>
      <c r="D339" s="243"/>
      <c r="E339" s="243"/>
      <c r="F339" s="243"/>
      <c r="G339" s="243"/>
      <c r="H339" s="19" t="s">
        <v>77</v>
      </c>
      <c r="I339" s="19" t="s">
        <v>149</v>
      </c>
      <c r="J339" s="10"/>
      <c r="K339" s="10"/>
      <c r="L339" s="10"/>
      <c r="M339" s="10"/>
      <c r="N339" s="10"/>
      <c r="O339" s="10"/>
    </row>
    <row r="340" spans="1:15" x14ac:dyDescent="0.25">
      <c r="A340" s="13">
        <v>13001</v>
      </c>
      <c r="B340" s="228" t="s">
        <v>302</v>
      </c>
      <c r="C340" s="229"/>
      <c r="D340" s="239"/>
      <c r="E340" s="239"/>
      <c r="F340" s="239"/>
      <c r="G340" s="239"/>
      <c r="H340" s="13">
        <f>'[1]9 мес.'!I400+'[1]IV кв.'!H399</f>
        <v>26</v>
      </c>
      <c r="I340" s="13">
        <f>'[1]9 мес.'!J400+'[1]IV кв.'!I399</f>
        <v>61</v>
      </c>
      <c r="J340" s="10"/>
      <c r="K340" s="10"/>
      <c r="L340" s="10"/>
      <c r="M340" s="10"/>
      <c r="N340" s="10"/>
      <c r="O340" s="10"/>
    </row>
    <row r="341" spans="1:15" x14ac:dyDescent="0.25">
      <c r="A341" s="13">
        <v>13002</v>
      </c>
      <c r="B341" s="228" t="s">
        <v>303</v>
      </c>
      <c r="C341" s="229"/>
      <c r="D341" s="239"/>
      <c r="E341" s="239"/>
      <c r="F341" s="239"/>
      <c r="G341" s="239"/>
      <c r="H341" s="13">
        <f>'[1]9 мес.'!I401+'[1]IV кв.'!H400</f>
        <v>12</v>
      </c>
      <c r="I341" s="13">
        <f>'[1]9 мес.'!J401+'[1]IV кв.'!I400</f>
        <v>20</v>
      </c>
      <c r="J341" s="10"/>
      <c r="K341" s="10"/>
      <c r="L341" s="10"/>
      <c r="M341" s="10"/>
      <c r="N341" s="10"/>
      <c r="O341" s="10"/>
    </row>
    <row r="342" spans="1:15" x14ac:dyDescent="0.25">
      <c r="A342" s="13">
        <v>13003</v>
      </c>
      <c r="B342" s="228" t="s">
        <v>304</v>
      </c>
      <c r="C342" s="229"/>
      <c r="D342" s="239"/>
      <c r="E342" s="239"/>
      <c r="F342" s="239"/>
      <c r="G342" s="239"/>
      <c r="H342" s="13">
        <f>'[1]9 мес.'!I402+'[1]IV кв.'!H401</f>
        <v>5</v>
      </c>
      <c r="I342" s="13">
        <f>'[1]9 мес.'!J402+'[1]IV кв.'!I401</f>
        <v>6</v>
      </c>
      <c r="J342" s="10"/>
      <c r="K342" s="10"/>
      <c r="L342" s="10"/>
      <c r="M342" s="10"/>
      <c r="N342" s="10"/>
      <c r="O342" s="10"/>
    </row>
    <row r="343" spans="1:15" x14ac:dyDescent="0.25">
      <c r="A343" s="13">
        <v>13004</v>
      </c>
      <c r="B343" s="228" t="s">
        <v>305</v>
      </c>
      <c r="C343" s="229"/>
      <c r="D343" s="239"/>
      <c r="E343" s="239"/>
      <c r="F343" s="239"/>
      <c r="G343" s="239"/>
      <c r="H343" s="13">
        <f>'[1]9 мес.'!I403+'[1]IV кв.'!H402</f>
        <v>41</v>
      </c>
      <c r="I343" s="13">
        <f>'[1]9 мес.'!J403+'[1]IV кв.'!I402</f>
        <v>49</v>
      </c>
      <c r="J343" s="10"/>
      <c r="K343" s="10"/>
      <c r="L343" s="10"/>
      <c r="M343" s="10"/>
      <c r="N343" s="10"/>
      <c r="O343" s="10"/>
    </row>
    <row r="344" spans="1:15" x14ac:dyDescent="0.25">
      <c r="A344" s="13">
        <v>13007</v>
      </c>
      <c r="B344" s="228" t="s">
        <v>306</v>
      </c>
      <c r="C344" s="229"/>
      <c r="D344" s="239"/>
      <c r="E344" s="239"/>
      <c r="F344" s="239"/>
      <c r="G344" s="239"/>
      <c r="H344" s="13">
        <f>'[1]9 мес.'!I404+'[1]IV кв.'!H403</f>
        <v>46</v>
      </c>
      <c r="I344" s="13">
        <f>'[1]9 мес.'!J404+'[1]IV кв.'!I403</f>
        <v>46</v>
      </c>
      <c r="J344" s="10"/>
      <c r="K344" s="10"/>
      <c r="L344" s="10"/>
      <c r="M344" s="10"/>
      <c r="N344" s="10"/>
      <c r="O344" s="10"/>
    </row>
    <row r="345" spans="1:15" ht="30.75" customHeight="1" x14ac:dyDescent="0.25">
      <c r="A345" s="13">
        <v>13013</v>
      </c>
      <c r="B345" s="228" t="s">
        <v>307</v>
      </c>
      <c r="C345" s="229"/>
      <c r="D345" s="239"/>
      <c r="E345" s="239"/>
      <c r="F345" s="239"/>
      <c r="G345" s="239"/>
      <c r="H345" s="13">
        <f>'[1]9 мес.'!I406+'[1]IV кв.'!H405</f>
        <v>5</v>
      </c>
      <c r="I345" s="13">
        <f>'[1]9 мес.'!J406+'[1]IV кв.'!I405</f>
        <v>16</v>
      </c>
      <c r="J345" s="10"/>
      <c r="K345" s="10"/>
      <c r="L345" s="10"/>
      <c r="M345" s="10"/>
      <c r="N345" s="10"/>
      <c r="O345" s="10"/>
    </row>
    <row r="346" spans="1:15" x14ac:dyDescent="0.25">
      <c r="A346" s="13">
        <v>13014</v>
      </c>
      <c r="B346" s="228" t="s">
        <v>308</v>
      </c>
      <c r="C346" s="229"/>
      <c r="D346" s="239"/>
      <c r="E346" s="239"/>
      <c r="F346" s="239"/>
      <c r="G346" s="239"/>
      <c r="H346" s="13">
        <f>'[1]9 мес.'!I407+'[1]IV кв.'!H406</f>
        <v>4</v>
      </c>
      <c r="I346" s="13">
        <f>'[1]9 мес.'!J407+'[1]IV кв.'!I406</f>
        <v>3</v>
      </c>
      <c r="J346" s="10"/>
      <c r="K346" s="10"/>
      <c r="L346" s="10"/>
      <c r="M346" s="10"/>
      <c r="N346" s="10"/>
      <c r="O346" s="10"/>
    </row>
    <row r="347" spans="1:15" x14ac:dyDescent="0.25">
      <c r="A347" s="13">
        <v>13016</v>
      </c>
      <c r="B347" s="228" t="s">
        <v>309</v>
      </c>
      <c r="C347" s="229"/>
      <c r="D347" s="239"/>
      <c r="E347" s="239"/>
      <c r="F347" s="239"/>
      <c r="G347" s="239"/>
      <c r="H347" s="13">
        <f>'[1]9 мес.'!I408+'[1]IV кв.'!H407</f>
        <v>6</v>
      </c>
      <c r="I347" s="13">
        <f>'[1]9 мес.'!J408+'[1]IV кв.'!I407</f>
        <v>2</v>
      </c>
      <c r="J347" s="10"/>
      <c r="K347" s="10"/>
      <c r="L347" s="10"/>
      <c r="M347" s="10"/>
      <c r="N347" s="10"/>
      <c r="O347" s="10"/>
    </row>
    <row r="348" spans="1:15" x14ac:dyDescent="0.25">
      <c r="A348" s="13"/>
      <c r="B348" s="240" t="s">
        <v>16</v>
      </c>
      <c r="C348" s="241"/>
      <c r="D348" s="239"/>
      <c r="E348" s="239"/>
      <c r="F348" s="239"/>
      <c r="G348" s="239"/>
      <c r="H348" s="13">
        <f>SUM(H340:H347)</f>
        <v>145</v>
      </c>
      <c r="I348" s="13">
        <f>SUM(I340:I347)</f>
        <v>203</v>
      </c>
      <c r="J348" s="10"/>
      <c r="K348" s="10"/>
      <c r="L348" s="10"/>
      <c r="M348" s="10"/>
      <c r="N348" s="10"/>
      <c r="O348" s="10"/>
    </row>
    <row r="349" spans="1:15" ht="6.75" customHeight="1" x14ac:dyDescent="0.25">
      <c r="A349" s="9"/>
      <c r="B349" s="244"/>
      <c r="C349" s="244"/>
      <c r="D349" s="9"/>
      <c r="E349" s="9"/>
      <c r="J349" s="10"/>
      <c r="K349" s="10"/>
      <c r="L349" s="10"/>
      <c r="M349" s="10"/>
      <c r="N349" s="10"/>
      <c r="O349" s="10"/>
    </row>
    <row r="350" spans="1:15" ht="14.25" customHeight="1" x14ac:dyDescent="0.25">
      <c r="A350" s="212" t="s">
        <v>310</v>
      </c>
      <c r="B350" s="212"/>
      <c r="C350" s="212"/>
      <c r="D350" s="212"/>
      <c r="E350" s="212"/>
      <c r="J350" s="10"/>
      <c r="K350" s="10"/>
      <c r="L350" s="10"/>
      <c r="M350" s="10"/>
      <c r="N350" s="10"/>
      <c r="O350" s="10"/>
    </row>
    <row r="351" spans="1:15" ht="15.75" customHeight="1" x14ac:dyDescent="0.25">
      <c r="A351" s="2"/>
      <c r="B351" s="174">
        <f>H357+I357</f>
        <v>132</v>
      </c>
      <c r="C351" s="124"/>
      <c r="D351" s="66" t="s">
        <v>163</v>
      </c>
      <c r="E351" s="2"/>
      <c r="J351" s="10"/>
      <c r="K351" s="10"/>
      <c r="L351" s="10"/>
      <c r="M351" s="10"/>
      <c r="N351" s="10"/>
      <c r="O351" s="10"/>
    </row>
    <row r="352" spans="1:15" ht="14.25" customHeight="1" x14ac:dyDescent="0.2">
      <c r="A352" s="271"/>
      <c r="B352" s="271"/>
      <c r="C352" s="271"/>
      <c r="D352" s="271"/>
      <c r="E352" s="271"/>
      <c r="F352" s="69"/>
      <c r="G352" s="69"/>
      <c r="H352" s="242" t="s">
        <v>311</v>
      </c>
      <c r="I352" s="263"/>
      <c r="J352" s="10"/>
      <c r="K352" s="10"/>
      <c r="L352" s="10"/>
      <c r="M352" s="10"/>
      <c r="N352" s="10"/>
      <c r="O352" s="10"/>
    </row>
    <row r="353" spans="1:15" x14ac:dyDescent="0.2">
      <c r="A353" s="19"/>
      <c r="B353" s="106" t="s">
        <v>148</v>
      </c>
      <c r="C353" s="223"/>
      <c r="D353" s="243"/>
      <c r="E353" s="243"/>
      <c r="F353" s="243"/>
      <c r="G353" s="243"/>
      <c r="H353" s="19" t="s">
        <v>77</v>
      </c>
      <c r="I353" s="19" t="s">
        <v>149</v>
      </c>
      <c r="J353" s="10"/>
      <c r="K353" s="10"/>
      <c r="L353" s="10"/>
      <c r="M353" s="10"/>
      <c r="N353" s="10"/>
      <c r="O353" s="10"/>
    </row>
    <row r="354" spans="1:15" x14ac:dyDescent="0.25">
      <c r="A354" s="13">
        <v>14001</v>
      </c>
      <c r="B354" s="237" t="s">
        <v>312</v>
      </c>
      <c r="C354" s="238"/>
      <c r="D354" s="239"/>
      <c r="E354" s="239"/>
      <c r="F354" s="239"/>
      <c r="G354" s="239"/>
      <c r="H354" s="13">
        <f>'[1]9 мес.'!I415+'[1]IV кв.'!H414</f>
        <v>12</v>
      </c>
      <c r="I354" s="13">
        <f>'[1]9 мес.'!J415+'[1]IV кв.'!I414</f>
        <v>21</v>
      </c>
      <c r="J354" s="10"/>
      <c r="K354" s="10"/>
      <c r="L354" s="10"/>
      <c r="M354" s="10"/>
      <c r="N354" s="10"/>
      <c r="O354" s="10"/>
    </row>
    <row r="355" spans="1:15" x14ac:dyDescent="0.25">
      <c r="A355" s="13">
        <v>14002</v>
      </c>
      <c r="B355" s="228" t="s">
        <v>313</v>
      </c>
      <c r="C355" s="229"/>
      <c r="D355" s="239"/>
      <c r="E355" s="239"/>
      <c r="F355" s="239"/>
      <c r="G355" s="239"/>
      <c r="H355" s="13">
        <f>'[1]9 мес.'!I416+'[1]IV кв.'!H415</f>
        <v>42</v>
      </c>
      <c r="I355" s="13">
        <f>'[1]9 мес.'!J416+'[1]IV кв.'!I415</f>
        <v>52</v>
      </c>
      <c r="J355" s="10"/>
      <c r="K355" s="10"/>
      <c r="L355" s="10"/>
      <c r="M355" s="10"/>
      <c r="N355" s="10"/>
      <c r="O355" s="10"/>
    </row>
    <row r="356" spans="1:15" x14ac:dyDescent="0.25">
      <c r="A356" s="13">
        <v>14005</v>
      </c>
      <c r="B356" s="228" t="s">
        <v>314</v>
      </c>
      <c r="C356" s="229"/>
      <c r="D356" s="239"/>
      <c r="E356" s="239"/>
      <c r="F356" s="239"/>
      <c r="G356" s="239"/>
      <c r="H356" s="13">
        <f>'[1]9 мес.'!I417+'[1]IV кв.'!H416</f>
        <v>1</v>
      </c>
      <c r="I356" s="13">
        <f>'[1]9 мес.'!J417+'[1]IV кв.'!I416</f>
        <v>4</v>
      </c>
      <c r="J356" s="10"/>
      <c r="K356" s="10"/>
      <c r="L356" s="10"/>
      <c r="M356" s="10"/>
      <c r="N356" s="10"/>
      <c r="O356" s="10"/>
    </row>
    <row r="357" spans="1:15" ht="15.75" customHeight="1" x14ac:dyDescent="0.25">
      <c r="A357" s="87"/>
      <c r="B357" s="168" t="s">
        <v>16</v>
      </c>
      <c r="C357" s="168"/>
      <c r="D357" s="239"/>
      <c r="E357" s="239"/>
      <c r="F357" s="239"/>
      <c r="G357" s="239"/>
      <c r="H357" s="88">
        <f>SUM(H354:H356)</f>
        <v>55</v>
      </c>
      <c r="I357" s="88">
        <f>SUM(I354:I356)</f>
        <v>77</v>
      </c>
      <c r="J357" s="10"/>
      <c r="K357" s="10"/>
      <c r="L357" s="10"/>
      <c r="M357" s="10"/>
      <c r="N357" s="10"/>
      <c r="O357" s="10"/>
    </row>
    <row r="358" spans="1:15" ht="12" customHeight="1" x14ac:dyDescent="0.25">
      <c r="A358" s="9"/>
      <c r="B358" s="244"/>
      <c r="C358" s="244"/>
      <c r="D358" s="9"/>
      <c r="E358" s="9"/>
      <c r="J358" s="10"/>
      <c r="K358" s="10"/>
      <c r="L358" s="10"/>
      <c r="M358" s="10"/>
      <c r="N358" s="10"/>
      <c r="O358" s="10"/>
    </row>
    <row r="359" spans="1:15" ht="15" customHeight="1" x14ac:dyDescent="0.25">
      <c r="A359" s="212" t="s">
        <v>315</v>
      </c>
      <c r="B359" s="212"/>
      <c r="C359" s="212"/>
      <c r="D359" s="212"/>
      <c r="E359" s="212"/>
      <c r="J359" s="10"/>
      <c r="K359" s="10"/>
      <c r="L359" s="10"/>
      <c r="M359" s="10"/>
      <c r="N359" s="10"/>
      <c r="O359" s="10"/>
    </row>
    <row r="360" spans="1:15" ht="13.5" customHeight="1" x14ac:dyDescent="0.25">
      <c r="A360" s="89"/>
      <c r="B360" s="174">
        <f>H367+I367</f>
        <v>8</v>
      </c>
      <c r="C360" s="124"/>
      <c r="D360" s="66" t="s">
        <v>163</v>
      </c>
      <c r="E360" s="18"/>
      <c r="J360" s="10"/>
      <c r="K360" s="10"/>
      <c r="L360" s="10"/>
      <c r="M360" s="10"/>
      <c r="N360" s="10"/>
      <c r="O360" s="10"/>
    </row>
    <row r="361" spans="1:15" ht="13.5" customHeight="1" x14ac:dyDescent="0.2">
      <c r="A361" s="268"/>
      <c r="B361" s="268"/>
      <c r="C361" s="268"/>
      <c r="D361" s="268"/>
      <c r="E361" s="268"/>
      <c r="F361" s="69"/>
      <c r="G361" s="69"/>
      <c r="H361" s="242" t="s">
        <v>316</v>
      </c>
      <c r="I361" s="263"/>
      <c r="J361" s="10"/>
      <c r="K361" s="10"/>
      <c r="L361" s="10"/>
      <c r="M361" s="10"/>
      <c r="N361" s="10"/>
      <c r="O361" s="10"/>
    </row>
    <row r="362" spans="1:15" x14ac:dyDescent="0.2">
      <c r="A362" s="19"/>
      <c r="B362" s="106" t="s">
        <v>148</v>
      </c>
      <c r="C362" s="223"/>
      <c r="D362" s="243"/>
      <c r="E362" s="243"/>
      <c r="F362" s="243"/>
      <c r="G362" s="243"/>
      <c r="H362" s="19" t="s">
        <v>77</v>
      </c>
      <c r="I362" s="19" t="s">
        <v>149</v>
      </c>
      <c r="J362" s="10"/>
      <c r="K362" s="10"/>
      <c r="L362" s="10"/>
      <c r="M362" s="10"/>
      <c r="N362" s="10"/>
      <c r="O362" s="10"/>
    </row>
    <row r="363" spans="1:15" x14ac:dyDescent="0.25">
      <c r="A363" s="13">
        <v>15001</v>
      </c>
      <c r="B363" s="194" t="s">
        <v>317</v>
      </c>
      <c r="C363" s="259"/>
      <c r="D363" s="259"/>
      <c r="E363" s="259"/>
      <c r="F363" s="259"/>
      <c r="G363" s="260"/>
      <c r="H363" s="13">
        <f>'[1]9 мес.'!I425+'[1]IV кв.'!H424</f>
        <v>1</v>
      </c>
      <c r="I363" s="13"/>
      <c r="J363" s="10"/>
      <c r="K363" s="10"/>
      <c r="L363" s="10"/>
      <c r="M363" s="10"/>
      <c r="N363" s="10"/>
      <c r="O363" s="10"/>
    </row>
    <row r="364" spans="1:15" x14ac:dyDescent="0.25">
      <c r="A364" s="13">
        <v>15003</v>
      </c>
      <c r="B364" s="228" t="s">
        <v>318</v>
      </c>
      <c r="C364" s="229"/>
      <c r="D364" s="239"/>
      <c r="E364" s="239"/>
      <c r="F364" s="239"/>
      <c r="G364" s="239"/>
      <c r="H364" s="13">
        <f>'[1]9 мес.'!I426+'[1]IV кв.'!H425</f>
        <v>2</v>
      </c>
      <c r="I364" s="13">
        <f>'[1]9 мес.'!J426+'[1]IV кв.'!I425</f>
        <v>2</v>
      </c>
      <c r="J364" s="10"/>
      <c r="K364" s="10"/>
      <c r="L364" s="10"/>
      <c r="M364" s="10"/>
      <c r="N364" s="10"/>
      <c r="O364" s="10"/>
    </row>
    <row r="365" spans="1:15" x14ac:dyDescent="0.25">
      <c r="A365" s="90">
        <v>15007</v>
      </c>
      <c r="B365" s="272" t="s">
        <v>319</v>
      </c>
      <c r="C365" s="273"/>
      <c r="D365" s="107"/>
      <c r="E365" s="107"/>
      <c r="F365" s="107"/>
      <c r="G365" s="107"/>
      <c r="H365" s="13">
        <f>'[1]9 мес.'!I428+'[1]IV кв.'!H427</f>
        <v>1</v>
      </c>
      <c r="I365" s="13">
        <f>'[1]9 мес.'!J428+'[1]IV кв.'!I427</f>
        <v>1</v>
      </c>
      <c r="J365" s="10"/>
      <c r="K365" s="10"/>
      <c r="L365" s="10"/>
      <c r="M365" s="10"/>
      <c r="N365" s="10"/>
      <c r="O365" s="10"/>
    </row>
    <row r="366" spans="1:15" x14ac:dyDescent="0.25">
      <c r="A366" s="90">
        <v>15010</v>
      </c>
      <c r="B366" s="197" t="s">
        <v>320</v>
      </c>
      <c r="C366" s="235"/>
      <c r="D366" s="235"/>
      <c r="E366" s="235"/>
      <c r="F366" s="235"/>
      <c r="G366" s="236"/>
      <c r="H366" s="13">
        <f>'[1]9 мес.'!I429+'[1]IV кв.'!H428</f>
        <v>1</v>
      </c>
      <c r="I366" s="13"/>
      <c r="J366" s="10"/>
      <c r="K366" s="10"/>
      <c r="L366" s="10"/>
      <c r="M366" s="10"/>
      <c r="N366" s="10"/>
      <c r="O366" s="10"/>
    </row>
    <row r="367" spans="1:15" ht="14.25" customHeight="1" x14ac:dyDescent="0.25">
      <c r="A367" s="13"/>
      <c r="B367" s="240" t="s">
        <v>16</v>
      </c>
      <c r="C367" s="241"/>
      <c r="D367" s="239"/>
      <c r="E367" s="239"/>
      <c r="F367" s="239"/>
      <c r="G367" s="239"/>
      <c r="H367" s="13">
        <f>SUM(H363:H366)</f>
        <v>5</v>
      </c>
      <c r="I367" s="13">
        <f>SUM(I363:I366)</f>
        <v>3</v>
      </c>
      <c r="J367" s="10"/>
      <c r="K367" s="10"/>
      <c r="L367" s="10"/>
      <c r="M367" s="10"/>
      <c r="N367" s="10"/>
      <c r="O367" s="10"/>
    </row>
    <row r="368" spans="1:15" ht="9.75" customHeight="1" x14ac:dyDescent="0.25">
      <c r="A368" s="2"/>
      <c r="B368" s="245"/>
      <c r="C368" s="245"/>
      <c r="D368" s="2"/>
      <c r="E368" s="2"/>
      <c r="J368" s="10"/>
      <c r="K368" s="10"/>
      <c r="L368" s="10"/>
      <c r="M368" s="10"/>
      <c r="N368" s="10"/>
      <c r="O368" s="10"/>
    </row>
    <row r="369" spans="1:15" ht="15" customHeight="1" x14ac:dyDescent="0.25">
      <c r="A369" s="212" t="s">
        <v>321</v>
      </c>
      <c r="B369" s="212"/>
      <c r="C369" s="212"/>
      <c r="D369" s="212"/>
      <c r="E369" s="212"/>
      <c r="J369" s="10"/>
      <c r="K369" s="10"/>
      <c r="L369" s="10"/>
      <c r="M369" s="10"/>
      <c r="N369" s="10"/>
      <c r="O369" s="10"/>
    </row>
    <row r="370" spans="1:15" ht="14.25" customHeight="1" x14ac:dyDescent="0.25">
      <c r="A370" s="2"/>
      <c r="B370" s="174">
        <f>H384+I384</f>
        <v>264</v>
      </c>
      <c r="C370" s="124"/>
      <c r="D370" s="66" t="s">
        <v>146</v>
      </c>
      <c r="E370" s="2"/>
      <c r="J370" s="10"/>
      <c r="K370" s="10"/>
      <c r="L370" s="10"/>
      <c r="M370" s="10"/>
      <c r="N370" s="10"/>
      <c r="O370" s="10"/>
    </row>
    <row r="371" spans="1:15" ht="13.5" customHeight="1" x14ac:dyDescent="0.2">
      <c r="A371" s="262"/>
      <c r="B371" s="262"/>
      <c r="C371" s="262"/>
      <c r="D371" s="262"/>
      <c r="E371" s="262"/>
      <c r="F371" s="69"/>
      <c r="G371" s="69"/>
      <c r="H371" s="242" t="s">
        <v>322</v>
      </c>
      <c r="I371" s="263"/>
      <c r="J371" s="10"/>
      <c r="K371" s="10"/>
      <c r="L371" s="10"/>
      <c r="M371" s="10"/>
      <c r="N371" s="10"/>
      <c r="O371" s="10"/>
    </row>
    <row r="372" spans="1:15" x14ac:dyDescent="0.2">
      <c r="A372" s="19"/>
      <c r="B372" s="106" t="s">
        <v>148</v>
      </c>
      <c r="C372" s="223"/>
      <c r="D372" s="243"/>
      <c r="E372" s="243"/>
      <c r="F372" s="243"/>
      <c r="G372" s="243"/>
      <c r="H372" s="19" t="s">
        <v>77</v>
      </c>
      <c r="I372" s="19" t="s">
        <v>149</v>
      </c>
      <c r="J372" s="10"/>
      <c r="K372" s="10"/>
      <c r="L372" s="10"/>
      <c r="M372" s="10"/>
      <c r="N372" s="10"/>
      <c r="O372" s="10"/>
    </row>
    <row r="373" spans="1:15" x14ac:dyDescent="0.25">
      <c r="A373" s="13">
        <v>16001</v>
      </c>
      <c r="B373" s="194" t="s">
        <v>323</v>
      </c>
      <c r="C373" s="274"/>
      <c r="D373" s="274"/>
      <c r="E373" s="274"/>
      <c r="F373" s="274"/>
      <c r="G373" s="275"/>
      <c r="H373" s="13">
        <f>'[1]9 мес.'!I436+'[1]IV кв.'!H435</f>
        <v>6</v>
      </c>
      <c r="I373" s="13">
        <f>'[1]9 мес.'!J436+'[1]IV кв.'!I435</f>
        <v>2</v>
      </c>
      <c r="J373" s="10"/>
      <c r="K373" s="10"/>
      <c r="L373" s="10"/>
      <c r="M373" s="10"/>
      <c r="N373" s="10"/>
      <c r="O373" s="10"/>
    </row>
    <row r="374" spans="1:15" ht="30" customHeight="1" x14ac:dyDescent="0.25">
      <c r="A374" s="13">
        <v>16002</v>
      </c>
      <c r="B374" s="237" t="s">
        <v>324</v>
      </c>
      <c r="C374" s="238"/>
      <c r="D374" s="107"/>
      <c r="E374" s="107"/>
      <c r="F374" s="107"/>
      <c r="G374" s="107"/>
      <c r="H374" s="13">
        <f>'[1]9 мес.'!I437+'[1]IV кв.'!H436</f>
        <v>5</v>
      </c>
      <c r="I374" s="13">
        <f>'[1]9 мес.'!J437+'[1]IV кв.'!I436</f>
        <v>11</v>
      </c>
      <c r="J374" s="10"/>
      <c r="K374" s="10"/>
      <c r="L374" s="10"/>
      <c r="M374" s="10"/>
      <c r="N374" s="10"/>
      <c r="O374" s="10"/>
    </row>
    <row r="375" spans="1:15" x14ac:dyDescent="0.25">
      <c r="A375" s="13">
        <v>16003</v>
      </c>
      <c r="B375" s="228" t="s">
        <v>325</v>
      </c>
      <c r="C375" s="229"/>
      <c r="D375" s="239"/>
      <c r="E375" s="239"/>
      <c r="F375" s="239"/>
      <c r="G375" s="239"/>
      <c r="H375" s="13">
        <f>'[1]9 мес.'!I438+'[1]IV кв.'!H437</f>
        <v>1</v>
      </c>
      <c r="I375" s="13">
        <f>'[1]9 мес.'!J438+'[1]IV кв.'!I437</f>
        <v>3</v>
      </c>
      <c r="J375" s="10"/>
      <c r="K375" s="10"/>
      <c r="L375" s="10"/>
      <c r="M375" s="10"/>
      <c r="N375" s="10"/>
      <c r="O375" s="10"/>
    </row>
    <row r="376" spans="1:15" ht="28.5" customHeight="1" x14ac:dyDescent="0.25">
      <c r="A376" s="13">
        <v>16004</v>
      </c>
      <c r="B376" s="228" t="s">
        <v>326</v>
      </c>
      <c r="C376" s="229"/>
      <c r="D376" s="239"/>
      <c r="E376" s="239"/>
      <c r="F376" s="239"/>
      <c r="G376" s="239"/>
      <c r="H376" s="13">
        <f>'[1]9 мес.'!I439+'[1]IV кв.'!H438</f>
        <v>3</v>
      </c>
      <c r="I376" s="13">
        <f>'[1]9 мес.'!J439+'[1]IV кв.'!I438</f>
        <v>5</v>
      </c>
      <c r="J376" s="10"/>
      <c r="K376" s="10"/>
      <c r="L376" s="10"/>
      <c r="M376" s="10"/>
      <c r="N376" s="10"/>
      <c r="O376" s="10"/>
    </row>
    <row r="377" spans="1:15" ht="24.75" customHeight="1" x14ac:dyDescent="0.25">
      <c r="A377" s="13">
        <v>16005</v>
      </c>
      <c r="B377" s="228" t="s">
        <v>327</v>
      </c>
      <c r="C377" s="229"/>
      <c r="D377" s="239"/>
      <c r="E377" s="239"/>
      <c r="F377" s="239"/>
      <c r="G377" s="239"/>
      <c r="H377" s="13">
        <f>'[1]9 мес.'!I440+'[1]IV кв.'!H439</f>
        <v>10</v>
      </c>
      <c r="I377" s="13">
        <f>'[1]9 мес.'!J440+'[1]IV кв.'!I439</f>
        <v>23</v>
      </c>
      <c r="J377" s="10"/>
      <c r="K377" s="10"/>
      <c r="L377" s="10"/>
      <c r="M377" s="10"/>
      <c r="N377" s="10"/>
      <c r="O377" s="10"/>
    </row>
    <row r="378" spans="1:15" x14ac:dyDescent="0.25">
      <c r="A378" s="13">
        <v>16006</v>
      </c>
      <c r="B378" s="228" t="s">
        <v>328</v>
      </c>
      <c r="C378" s="229"/>
      <c r="D378" s="239"/>
      <c r="E378" s="239"/>
      <c r="F378" s="239"/>
      <c r="G378" s="239"/>
      <c r="H378" s="13">
        <f>'[1]9 мес.'!I441+'[1]IV кв.'!H440</f>
        <v>1</v>
      </c>
      <c r="I378" s="13">
        <f>'[1]9 мес.'!J441+'[1]IV кв.'!I440</f>
        <v>4</v>
      </c>
      <c r="J378" s="10"/>
      <c r="K378" s="10"/>
      <c r="L378" s="10"/>
      <c r="M378" s="10"/>
      <c r="N378" s="10"/>
      <c r="O378" s="10"/>
    </row>
    <row r="379" spans="1:15" x14ac:dyDescent="0.25">
      <c r="A379" s="13">
        <v>16007</v>
      </c>
      <c r="B379" s="147" t="s">
        <v>329</v>
      </c>
      <c r="C379" s="247"/>
      <c r="D379" s="247"/>
      <c r="E379" s="247"/>
      <c r="F379" s="247"/>
      <c r="G379" s="248"/>
      <c r="H379" s="13"/>
      <c r="I379" s="13">
        <f>'[1]9 мес.'!J442+'[1]IV кв.'!I441</f>
        <v>2</v>
      </c>
      <c r="J379" s="10"/>
      <c r="K379" s="10"/>
      <c r="L379" s="10"/>
      <c r="M379" s="10"/>
      <c r="N379" s="10"/>
      <c r="O379" s="10"/>
    </row>
    <row r="380" spans="1:15" x14ac:dyDescent="0.25">
      <c r="A380" s="13">
        <v>16008</v>
      </c>
      <c r="B380" s="228" t="s">
        <v>330</v>
      </c>
      <c r="C380" s="229"/>
      <c r="D380" s="239"/>
      <c r="E380" s="239"/>
      <c r="F380" s="239"/>
      <c r="G380" s="239"/>
      <c r="H380" s="13"/>
      <c r="I380" s="13">
        <f>'[1]9 мес.'!J443+'[1]IV кв.'!I442</f>
        <v>1</v>
      </c>
      <c r="J380" s="10"/>
      <c r="K380" s="10"/>
      <c r="L380" s="10"/>
      <c r="M380" s="10"/>
      <c r="N380" s="10"/>
      <c r="O380" s="10"/>
    </row>
    <row r="381" spans="1:15" ht="26.25" customHeight="1" x14ac:dyDescent="0.25">
      <c r="A381" s="13">
        <v>16013</v>
      </c>
      <c r="B381" s="147" t="s">
        <v>331</v>
      </c>
      <c r="C381" s="247"/>
      <c r="D381" s="247"/>
      <c r="E381" s="247"/>
      <c r="F381" s="247"/>
      <c r="G381" s="248"/>
      <c r="H381" s="13"/>
      <c r="I381" s="13">
        <f>'[1]9 мес.'!J446+'[1]IV кв.'!I445</f>
        <v>1</v>
      </c>
      <c r="J381" s="10"/>
      <c r="K381" s="10"/>
      <c r="L381" s="10"/>
      <c r="M381" s="10"/>
      <c r="N381" s="10"/>
      <c r="O381" s="10"/>
    </row>
    <row r="382" spans="1:15" x14ac:dyDescent="0.25">
      <c r="A382" s="13">
        <v>16014</v>
      </c>
      <c r="B382" s="228" t="s">
        <v>332</v>
      </c>
      <c r="C382" s="229"/>
      <c r="D382" s="239"/>
      <c r="E382" s="239"/>
      <c r="F382" s="239"/>
      <c r="G382" s="239"/>
      <c r="H382" s="13">
        <f>'[1]9 мес.'!I447+'[1]IV кв.'!H446</f>
        <v>35</v>
      </c>
      <c r="I382" s="13">
        <f>'[1]9 мес.'!J447+'[1]IV кв.'!I446</f>
        <v>116</v>
      </c>
      <c r="J382" s="10"/>
      <c r="K382" s="10"/>
      <c r="L382" s="10"/>
      <c r="M382" s="10"/>
      <c r="N382" s="10"/>
      <c r="O382" s="10"/>
    </row>
    <row r="383" spans="1:15" x14ac:dyDescent="0.25">
      <c r="A383" s="73">
        <v>16015</v>
      </c>
      <c r="B383" s="228" t="s">
        <v>333</v>
      </c>
      <c r="C383" s="229"/>
      <c r="D383" s="239"/>
      <c r="E383" s="239"/>
      <c r="F383" s="239"/>
      <c r="G383" s="239"/>
      <c r="H383" s="13">
        <f>'[1]9 мес.'!I448+'[1]IV кв.'!H447</f>
        <v>29</v>
      </c>
      <c r="I383" s="13">
        <f>'[1]9 мес.'!J448+'[1]IV кв.'!I447</f>
        <v>6</v>
      </c>
      <c r="J383" s="10"/>
      <c r="K383" s="10"/>
      <c r="L383" s="10"/>
      <c r="M383" s="10"/>
      <c r="N383" s="10"/>
      <c r="O383" s="10"/>
    </row>
    <row r="384" spans="1:15" ht="13.5" customHeight="1" x14ac:dyDescent="0.25">
      <c r="A384" s="73"/>
      <c r="B384" s="240" t="s">
        <v>16</v>
      </c>
      <c r="C384" s="241"/>
      <c r="D384" s="239"/>
      <c r="E384" s="239"/>
      <c r="F384" s="239"/>
      <c r="G384" s="239"/>
      <c r="H384" s="13">
        <f>SUM(H373:H383)</f>
        <v>90</v>
      </c>
      <c r="I384" s="13">
        <f>SUM(I373:I383)</f>
        <v>174</v>
      </c>
      <c r="J384" s="10"/>
      <c r="K384" s="10"/>
      <c r="L384" s="10"/>
      <c r="M384" s="10"/>
      <c r="N384" s="10"/>
      <c r="O384" s="10"/>
    </row>
    <row r="385" spans="1:15" x14ac:dyDescent="0.25">
      <c r="A385" s="9"/>
      <c r="B385" s="244"/>
      <c r="C385" s="244"/>
      <c r="D385" s="9"/>
      <c r="E385" s="9"/>
      <c r="J385" s="10"/>
      <c r="K385" s="10"/>
      <c r="L385" s="10"/>
      <c r="M385" s="10"/>
      <c r="N385" s="10"/>
      <c r="O385" s="10"/>
    </row>
    <row r="386" spans="1:15" x14ac:dyDescent="0.25">
      <c r="A386" s="252" t="s">
        <v>334</v>
      </c>
      <c r="B386" s="270"/>
      <c r="C386" s="270"/>
      <c r="D386" s="270"/>
      <c r="E386" s="270"/>
      <c r="F386" s="270"/>
      <c r="G386" s="270"/>
      <c r="H386" s="270"/>
      <c r="I386" s="270"/>
      <c r="J386" s="10"/>
      <c r="K386" s="10"/>
      <c r="L386" s="10"/>
      <c r="M386" s="10"/>
      <c r="N386" s="10"/>
      <c r="O386" s="10"/>
    </row>
    <row r="387" spans="1:15" ht="15" customHeight="1" x14ac:dyDescent="0.25">
      <c r="A387" s="2"/>
      <c r="B387" s="174">
        <f>H393+I393</f>
        <v>4</v>
      </c>
      <c r="C387" s="124"/>
      <c r="D387" s="66" t="s">
        <v>146</v>
      </c>
      <c r="E387" s="2"/>
      <c r="F387" s="67"/>
      <c r="G387" s="67"/>
      <c r="H387" s="67"/>
      <c r="I387" s="67"/>
      <c r="J387" s="10"/>
      <c r="K387" s="10"/>
      <c r="L387" s="10"/>
      <c r="M387" s="10"/>
      <c r="N387" s="10"/>
      <c r="O387" s="10"/>
    </row>
    <row r="388" spans="1:15" ht="13.5" customHeight="1" x14ac:dyDescent="0.2">
      <c r="A388" s="262"/>
      <c r="B388" s="262"/>
      <c r="C388" s="262"/>
      <c r="D388" s="262"/>
      <c r="E388" s="262"/>
      <c r="F388" s="69"/>
      <c r="G388" s="69"/>
      <c r="H388" s="242" t="s">
        <v>335</v>
      </c>
      <c r="I388" s="263"/>
      <c r="J388" s="10"/>
      <c r="K388" s="10"/>
      <c r="L388" s="10"/>
      <c r="M388" s="10"/>
      <c r="N388" s="10"/>
      <c r="O388" s="10"/>
    </row>
    <row r="389" spans="1:15" x14ac:dyDescent="0.2">
      <c r="A389" s="19"/>
      <c r="B389" s="276" t="s">
        <v>336</v>
      </c>
      <c r="C389" s="277"/>
      <c r="D389" s="243"/>
      <c r="E389" s="243"/>
      <c r="F389" s="243"/>
      <c r="G389" s="243"/>
      <c r="H389" s="19" t="s">
        <v>77</v>
      </c>
      <c r="I389" s="19" t="s">
        <v>149</v>
      </c>
      <c r="J389" s="10"/>
      <c r="K389" s="10"/>
      <c r="L389" s="10"/>
      <c r="M389" s="10"/>
      <c r="N389" s="10"/>
      <c r="O389" s="10"/>
    </row>
    <row r="390" spans="1:15" x14ac:dyDescent="0.25">
      <c r="A390" s="13">
        <v>17001</v>
      </c>
      <c r="B390" s="170" t="s">
        <v>337</v>
      </c>
      <c r="C390" s="249"/>
      <c r="D390" s="239"/>
      <c r="E390" s="239"/>
      <c r="F390" s="239"/>
      <c r="G390" s="239"/>
      <c r="H390" s="13">
        <f>'[1]9 мес.'!I455+'[1]IV кв.'!H454</f>
        <v>2</v>
      </c>
      <c r="I390" s="13"/>
      <c r="J390" s="10"/>
      <c r="K390" s="10"/>
      <c r="L390" s="10"/>
      <c r="M390" s="10"/>
      <c r="N390" s="10"/>
      <c r="O390" s="10"/>
    </row>
    <row r="391" spans="1:15" x14ac:dyDescent="0.25">
      <c r="A391" s="73">
        <v>17005</v>
      </c>
      <c r="B391" s="228" t="s">
        <v>338</v>
      </c>
      <c r="C391" s="229"/>
      <c r="D391" s="239"/>
      <c r="E391" s="239"/>
      <c r="F391" s="239"/>
      <c r="G391" s="239"/>
      <c r="H391" s="13"/>
      <c r="I391" s="13">
        <f>'[1]9 мес.'!J457+'[1]IV кв.'!I456</f>
        <v>1</v>
      </c>
      <c r="J391" s="10"/>
      <c r="K391" s="10"/>
      <c r="L391" s="10"/>
      <c r="M391" s="10"/>
      <c r="N391" s="10"/>
      <c r="O391" s="10"/>
    </row>
    <row r="392" spans="1:15" ht="29.25" customHeight="1" x14ac:dyDescent="0.25">
      <c r="A392" s="73">
        <v>17007</v>
      </c>
      <c r="B392" s="147" t="s">
        <v>339</v>
      </c>
      <c r="C392" s="280"/>
      <c r="D392" s="280"/>
      <c r="E392" s="280"/>
      <c r="F392" s="280"/>
      <c r="G392" s="281"/>
      <c r="H392" s="13"/>
      <c r="I392" s="13">
        <f>'[1]9 мес.'!J458+'[1]IV кв.'!I457</f>
        <v>1</v>
      </c>
      <c r="J392" s="10"/>
      <c r="K392" s="10"/>
      <c r="L392" s="10"/>
      <c r="M392" s="10"/>
      <c r="N392" s="10"/>
      <c r="O392" s="10"/>
    </row>
    <row r="393" spans="1:15" x14ac:dyDescent="0.25">
      <c r="A393" s="73"/>
      <c r="B393" s="240" t="s">
        <v>16</v>
      </c>
      <c r="C393" s="241"/>
      <c r="D393" s="239"/>
      <c r="E393" s="239"/>
      <c r="F393" s="239"/>
      <c r="G393" s="239"/>
      <c r="H393" s="13">
        <f>H390+H391+H392</f>
        <v>2</v>
      </c>
      <c r="I393" s="13">
        <f>I390+I391+I392</f>
        <v>2</v>
      </c>
      <c r="J393" s="10"/>
      <c r="K393" s="10"/>
      <c r="L393" s="10"/>
      <c r="M393" s="10"/>
      <c r="N393" s="10"/>
      <c r="O393" s="10"/>
    </row>
    <row r="394" spans="1:15" ht="13.5" customHeight="1" x14ac:dyDescent="0.25">
      <c r="A394" s="15"/>
      <c r="B394" s="244"/>
      <c r="C394" s="244"/>
      <c r="D394" s="9"/>
      <c r="E394" s="9"/>
      <c r="J394" s="10"/>
      <c r="K394" s="10"/>
      <c r="L394" s="10"/>
      <c r="M394" s="10"/>
      <c r="N394" s="10"/>
      <c r="O394" s="10"/>
    </row>
    <row r="395" spans="1:15" x14ac:dyDescent="0.25">
      <c r="A395" s="86" t="s">
        <v>340</v>
      </c>
      <c r="B395" s="86"/>
      <c r="C395" s="86"/>
      <c r="D395" s="86"/>
      <c r="E395" s="86"/>
      <c r="F395" s="86"/>
      <c r="G395" s="86"/>
      <c r="H395" s="86"/>
      <c r="I395" s="86"/>
      <c r="J395" s="10"/>
      <c r="K395" s="10"/>
      <c r="L395" s="10"/>
      <c r="M395" s="10"/>
      <c r="N395" s="10"/>
      <c r="O395" s="10"/>
    </row>
    <row r="396" spans="1:15" ht="15" customHeight="1" x14ac:dyDescent="0.25">
      <c r="A396" s="2"/>
      <c r="B396" s="174">
        <f>H405+I405</f>
        <v>30</v>
      </c>
      <c r="C396" s="124"/>
      <c r="D396" s="66" t="s">
        <v>163</v>
      </c>
      <c r="E396" s="2"/>
      <c r="F396" s="67"/>
      <c r="G396" s="67"/>
      <c r="H396" s="67"/>
      <c r="I396" s="67"/>
      <c r="J396" s="10"/>
      <c r="K396" s="10"/>
      <c r="L396" s="10"/>
      <c r="M396" s="10"/>
      <c r="N396" s="10"/>
      <c r="O396" s="10"/>
    </row>
    <row r="397" spans="1:15" ht="14.25" customHeight="1" x14ac:dyDescent="0.2">
      <c r="A397" s="271"/>
      <c r="B397" s="271"/>
      <c r="C397" s="271"/>
      <c r="D397" s="271"/>
      <c r="E397" s="271"/>
      <c r="F397" s="69"/>
      <c r="G397" s="69"/>
      <c r="H397" s="242" t="s">
        <v>341</v>
      </c>
      <c r="I397" s="263"/>
      <c r="J397" s="10"/>
      <c r="K397" s="10"/>
      <c r="L397" s="10"/>
      <c r="M397" s="10"/>
      <c r="N397" s="10"/>
      <c r="O397" s="10"/>
    </row>
    <row r="398" spans="1:15" x14ac:dyDescent="0.2">
      <c r="A398" s="19"/>
      <c r="B398" s="276" t="s">
        <v>342</v>
      </c>
      <c r="C398" s="277"/>
      <c r="D398" s="243"/>
      <c r="E398" s="243"/>
      <c r="F398" s="243"/>
      <c r="G398" s="243"/>
      <c r="H398" s="19" t="s">
        <v>51</v>
      </c>
      <c r="I398" s="19" t="s">
        <v>343</v>
      </c>
      <c r="J398" s="10"/>
      <c r="K398" s="10"/>
      <c r="L398" s="10"/>
      <c r="M398" s="10"/>
      <c r="N398" s="10"/>
      <c r="O398" s="10"/>
    </row>
    <row r="399" spans="1:15" x14ac:dyDescent="0.25">
      <c r="A399" s="13">
        <v>18001</v>
      </c>
      <c r="B399" s="228" t="s">
        <v>344</v>
      </c>
      <c r="C399" s="229"/>
      <c r="D399" s="239"/>
      <c r="E399" s="239"/>
      <c r="F399" s="239"/>
      <c r="G399" s="239"/>
      <c r="H399" s="13">
        <f>'[1]9 мес.'!I465+'[1]IV кв.'!H464</f>
        <v>2</v>
      </c>
      <c r="I399" s="13">
        <f>'[1]9 мес.'!J465+'[1]IV кв.'!I464</f>
        <v>4</v>
      </c>
      <c r="J399" s="10"/>
      <c r="K399" s="10"/>
      <c r="L399" s="10"/>
      <c r="M399" s="10"/>
      <c r="N399" s="10"/>
      <c r="O399" s="10"/>
    </row>
    <row r="400" spans="1:15" x14ac:dyDescent="0.25">
      <c r="A400" s="13">
        <v>18002</v>
      </c>
      <c r="B400" s="147" t="s">
        <v>345</v>
      </c>
      <c r="C400" s="278"/>
      <c r="D400" s="278"/>
      <c r="E400" s="278"/>
      <c r="F400" s="278"/>
      <c r="G400" s="279"/>
      <c r="H400" s="13">
        <f>'[1]9 мес.'!I466+'[1]IV кв.'!H465</f>
        <v>2</v>
      </c>
      <c r="I400" s="13">
        <f>'[1]9 мес.'!J466+'[1]IV кв.'!I465</f>
        <v>3</v>
      </c>
      <c r="J400" s="10"/>
      <c r="K400" s="10"/>
      <c r="L400" s="10"/>
      <c r="M400" s="10"/>
      <c r="N400" s="10"/>
      <c r="O400" s="10"/>
    </row>
    <row r="401" spans="1:15" x14ac:dyDescent="0.25">
      <c r="A401" s="13">
        <v>18003</v>
      </c>
      <c r="B401" s="228" t="s">
        <v>346</v>
      </c>
      <c r="C401" s="229"/>
      <c r="D401" s="239"/>
      <c r="E401" s="239"/>
      <c r="F401" s="239"/>
      <c r="G401" s="239"/>
      <c r="H401" s="13">
        <f>'[1]9 мес.'!I467+'[1]IV кв.'!H466</f>
        <v>1</v>
      </c>
      <c r="I401" s="13">
        <f>'[1]9 мес.'!J467+'[1]IV кв.'!I466</f>
        <v>4</v>
      </c>
      <c r="J401" s="10"/>
      <c r="K401" s="10"/>
      <c r="L401" s="10"/>
      <c r="M401" s="10"/>
      <c r="N401" s="10"/>
      <c r="O401" s="10"/>
    </row>
    <row r="402" spans="1:15" ht="28.5" customHeight="1" x14ac:dyDescent="0.25">
      <c r="A402" s="13">
        <v>18005</v>
      </c>
      <c r="B402" s="228" t="s">
        <v>347</v>
      </c>
      <c r="C402" s="229"/>
      <c r="D402" s="239"/>
      <c r="E402" s="239"/>
      <c r="F402" s="239"/>
      <c r="G402" s="239"/>
      <c r="H402" s="13">
        <f>'[1]9 мес.'!I469+'[1]IV кв.'!H468</f>
        <v>1</v>
      </c>
      <c r="I402" s="13">
        <f>'[1]9 мес.'!J469+'[1]IV кв.'!I468</f>
        <v>1</v>
      </c>
      <c r="J402" s="10"/>
      <c r="K402" s="10"/>
      <c r="L402" s="10"/>
      <c r="M402" s="10"/>
      <c r="N402" s="10"/>
      <c r="O402" s="10"/>
    </row>
    <row r="403" spans="1:15" x14ac:dyDescent="0.25">
      <c r="A403" s="13">
        <v>18006</v>
      </c>
      <c r="B403" s="147" t="s">
        <v>348</v>
      </c>
      <c r="C403" s="235"/>
      <c r="D403" s="235"/>
      <c r="E403" s="235"/>
      <c r="F403" s="235"/>
      <c r="G403" s="236"/>
      <c r="H403" s="13"/>
      <c r="I403" s="13">
        <f>'[1]9 мес.'!J470+'[1]IV кв.'!I469</f>
        <v>1</v>
      </c>
      <c r="J403" s="10"/>
      <c r="K403" s="10"/>
      <c r="L403" s="10"/>
      <c r="M403" s="10"/>
      <c r="N403" s="10"/>
      <c r="O403" s="10"/>
    </row>
    <row r="404" spans="1:15" x14ac:dyDescent="0.25">
      <c r="A404" s="13">
        <v>18007</v>
      </c>
      <c r="B404" s="228" t="s">
        <v>349</v>
      </c>
      <c r="C404" s="229"/>
      <c r="D404" s="239"/>
      <c r="E404" s="239"/>
      <c r="F404" s="239"/>
      <c r="G404" s="239"/>
      <c r="H404" s="13">
        <f>'[1]9 мес.'!I471+'[1]IV кв.'!H470</f>
        <v>5</v>
      </c>
      <c r="I404" s="13">
        <f>'[1]9 мес.'!J471+'[1]IV кв.'!I470</f>
        <v>6</v>
      </c>
      <c r="J404" s="10"/>
      <c r="K404" s="10"/>
      <c r="L404" s="10"/>
      <c r="M404" s="10"/>
      <c r="N404" s="10"/>
      <c r="O404" s="10"/>
    </row>
    <row r="405" spans="1:15" ht="16.5" customHeight="1" x14ac:dyDescent="0.25">
      <c r="A405" s="13"/>
      <c r="B405" s="240" t="s">
        <v>16</v>
      </c>
      <c r="C405" s="241"/>
      <c r="D405" s="239"/>
      <c r="E405" s="239"/>
      <c r="F405" s="239"/>
      <c r="G405" s="239"/>
      <c r="H405" s="13">
        <f>SUM(H399:H404)</f>
        <v>11</v>
      </c>
      <c r="I405" s="13">
        <f>SUM(I399:I404)</f>
        <v>19</v>
      </c>
      <c r="J405" s="10"/>
      <c r="K405" s="10"/>
      <c r="L405" s="10"/>
      <c r="M405" s="10"/>
      <c r="N405" s="10"/>
      <c r="O405" s="10"/>
    </row>
    <row r="406" spans="1:15" ht="9" customHeight="1" x14ac:dyDescent="0.25">
      <c r="A406" s="15"/>
      <c r="B406" s="244"/>
      <c r="C406" s="244"/>
      <c r="D406" s="9"/>
      <c r="E406" s="9"/>
      <c r="J406" s="10"/>
      <c r="K406" s="10"/>
      <c r="L406" s="10"/>
      <c r="M406" s="10"/>
      <c r="N406" s="10"/>
      <c r="O406" s="10"/>
    </row>
    <row r="407" spans="1:15" x14ac:dyDescent="0.25">
      <c r="A407" s="212" t="s">
        <v>350</v>
      </c>
      <c r="B407" s="212"/>
      <c r="C407" s="212"/>
      <c r="D407" s="212"/>
      <c r="E407" s="212"/>
      <c r="J407" s="10"/>
      <c r="K407" s="10"/>
      <c r="L407" s="10"/>
      <c r="M407" s="10"/>
      <c r="N407" s="10"/>
      <c r="O407" s="10"/>
    </row>
    <row r="408" spans="1:15" ht="15" customHeight="1" x14ac:dyDescent="0.25">
      <c r="A408" s="2"/>
      <c r="B408" s="174">
        <f>H412+I412</f>
        <v>14</v>
      </c>
      <c r="C408" s="124"/>
      <c r="D408" s="66" t="s">
        <v>163</v>
      </c>
      <c r="E408" s="2"/>
      <c r="J408" s="10"/>
      <c r="K408" s="10"/>
      <c r="L408" s="10"/>
      <c r="M408" s="10"/>
      <c r="N408" s="10"/>
      <c r="O408" s="10"/>
    </row>
    <row r="409" spans="1:15" ht="13.5" customHeight="1" x14ac:dyDescent="0.2">
      <c r="A409" s="271"/>
      <c r="B409" s="271"/>
      <c r="C409" s="271"/>
      <c r="D409" s="271"/>
      <c r="E409" s="271"/>
      <c r="F409" s="69"/>
      <c r="G409" s="69"/>
      <c r="H409" s="242" t="s">
        <v>351</v>
      </c>
      <c r="I409" s="263"/>
      <c r="J409" s="10"/>
      <c r="K409" s="10"/>
      <c r="L409" s="10"/>
      <c r="M409" s="10"/>
      <c r="N409" s="10"/>
      <c r="O409" s="10"/>
    </row>
    <row r="410" spans="1:15" x14ac:dyDescent="0.2">
      <c r="A410" s="19"/>
      <c r="B410" s="276" t="s">
        <v>342</v>
      </c>
      <c r="C410" s="277"/>
      <c r="D410" s="243"/>
      <c r="E410" s="243"/>
      <c r="F410" s="243"/>
      <c r="G410" s="243"/>
      <c r="H410" s="19" t="s">
        <v>77</v>
      </c>
      <c r="I410" s="19" t="s">
        <v>149</v>
      </c>
      <c r="J410" s="10"/>
      <c r="K410" s="10"/>
      <c r="L410" s="10"/>
      <c r="M410" s="10"/>
      <c r="N410" s="10"/>
      <c r="O410" s="10"/>
    </row>
    <row r="411" spans="1:15" x14ac:dyDescent="0.25">
      <c r="A411" s="13">
        <v>19001</v>
      </c>
      <c r="B411" s="228" t="s">
        <v>352</v>
      </c>
      <c r="C411" s="229"/>
      <c r="D411" s="239"/>
      <c r="E411" s="239"/>
      <c r="F411" s="239"/>
      <c r="G411" s="239"/>
      <c r="H411" s="13">
        <f>'[1]9 мес.'!I478+'[1]IV кв.'!H477</f>
        <v>1</v>
      </c>
      <c r="I411" s="13">
        <f>'[1]9 мес.'!J478+'[1]IV кв.'!I477</f>
        <v>13</v>
      </c>
      <c r="J411" s="10"/>
      <c r="K411" s="10"/>
      <c r="L411" s="10"/>
      <c r="M411" s="10"/>
      <c r="N411" s="10"/>
      <c r="O411" s="10"/>
    </row>
    <row r="412" spans="1:15" ht="14.25" customHeight="1" x14ac:dyDescent="0.25">
      <c r="A412" s="13"/>
      <c r="B412" s="240" t="s">
        <v>16</v>
      </c>
      <c r="C412" s="241"/>
      <c r="D412" s="239"/>
      <c r="E412" s="239"/>
      <c r="F412" s="239"/>
      <c r="G412" s="239"/>
      <c r="H412" s="13">
        <f>SUM(H411:H411)</f>
        <v>1</v>
      </c>
      <c r="I412" s="13">
        <f>SUM(I411:I411)</f>
        <v>13</v>
      </c>
      <c r="J412" s="10"/>
      <c r="K412" s="10"/>
      <c r="L412" s="10"/>
      <c r="M412" s="10"/>
      <c r="N412" s="10"/>
      <c r="O412" s="10"/>
    </row>
    <row r="413" spans="1:15" ht="8.25" customHeight="1" x14ac:dyDescent="0.25">
      <c r="A413" s="15"/>
      <c r="B413" s="244"/>
      <c r="C413" s="244"/>
      <c r="D413" s="9"/>
      <c r="E413" s="9"/>
      <c r="J413" s="10"/>
      <c r="K413" s="10"/>
      <c r="L413" s="10"/>
      <c r="M413" s="10"/>
      <c r="N413" s="10"/>
      <c r="O413" s="10"/>
    </row>
    <row r="414" spans="1:15" x14ac:dyDescent="0.25">
      <c r="A414" s="212" t="s">
        <v>353</v>
      </c>
      <c r="B414" s="212"/>
      <c r="C414" s="212"/>
      <c r="D414" s="212"/>
      <c r="E414" s="212"/>
      <c r="F414" s="67"/>
      <c r="G414" s="67"/>
      <c r="H414" s="67"/>
      <c r="I414" s="67"/>
      <c r="J414" s="10"/>
      <c r="K414" s="10"/>
      <c r="L414" s="10"/>
      <c r="M414" s="10"/>
      <c r="N414" s="10"/>
      <c r="O414" s="10"/>
    </row>
    <row r="415" spans="1:15" ht="13.5" customHeight="1" x14ac:dyDescent="0.25">
      <c r="A415" s="2"/>
      <c r="B415" s="288" t="s">
        <v>354</v>
      </c>
      <c r="C415" s="288"/>
      <c r="D415" s="124"/>
      <c r="E415" s="2"/>
      <c r="F415" s="67"/>
      <c r="G415" s="67"/>
      <c r="H415" s="67"/>
      <c r="I415" s="67"/>
      <c r="J415" s="10"/>
      <c r="K415" s="10"/>
      <c r="L415" s="10"/>
      <c r="M415" s="10"/>
      <c r="N415" s="10"/>
      <c r="O415" s="10"/>
    </row>
    <row r="416" spans="1:15" ht="6.75" customHeight="1" x14ac:dyDescent="0.25">
      <c r="A416" s="16"/>
      <c r="B416" s="124"/>
      <c r="C416" s="124"/>
      <c r="D416" s="2"/>
      <c r="E416" s="2"/>
      <c r="F416" s="67"/>
      <c r="G416" s="67"/>
      <c r="H416" s="67"/>
      <c r="I416" s="67"/>
      <c r="J416" s="10"/>
      <c r="K416" s="10"/>
      <c r="L416" s="10"/>
      <c r="M416" s="10"/>
      <c r="N416" s="10"/>
      <c r="O416" s="10"/>
    </row>
    <row r="417" spans="1:15" x14ac:dyDescent="0.25">
      <c r="A417" s="252" t="s">
        <v>355</v>
      </c>
      <c r="B417" s="270"/>
      <c r="C417" s="270"/>
      <c r="D417" s="270"/>
      <c r="E417" s="270"/>
      <c r="F417" s="270"/>
      <c r="G417" s="270"/>
      <c r="H417" s="270"/>
      <c r="I417" s="270"/>
      <c r="J417" s="10"/>
      <c r="K417" s="10"/>
      <c r="L417" s="10"/>
      <c r="M417" s="10"/>
      <c r="N417" s="10"/>
      <c r="O417" s="10"/>
    </row>
    <row r="418" spans="1:15" ht="13.5" customHeight="1" x14ac:dyDescent="0.25">
      <c r="A418" s="67"/>
      <c r="B418" s="282">
        <f>H422+I422</f>
        <v>9</v>
      </c>
      <c r="C418" s="283"/>
      <c r="D418" s="91" t="s">
        <v>163</v>
      </c>
      <c r="E418" s="67"/>
      <c r="F418" s="92"/>
      <c r="G418" s="92"/>
      <c r="H418" s="92"/>
      <c r="I418" s="92"/>
      <c r="J418" s="10"/>
      <c r="K418" s="10"/>
      <c r="L418" s="10"/>
      <c r="M418" s="10"/>
      <c r="N418" s="10"/>
      <c r="O418" s="10"/>
    </row>
    <row r="419" spans="1:15" ht="15" customHeight="1" x14ac:dyDescent="0.25">
      <c r="A419" s="93"/>
      <c r="B419" s="93"/>
      <c r="C419" s="93"/>
      <c r="D419" s="93"/>
      <c r="E419" s="93"/>
      <c r="F419" s="93"/>
      <c r="G419" s="93"/>
      <c r="H419" s="93"/>
      <c r="I419" s="94" t="s">
        <v>356</v>
      </c>
      <c r="J419" s="10"/>
      <c r="K419" s="10"/>
      <c r="L419" s="10"/>
      <c r="M419" s="10"/>
      <c r="N419" s="10"/>
      <c r="O419" s="10"/>
    </row>
    <row r="420" spans="1:15" x14ac:dyDescent="0.2">
      <c r="A420" s="19" t="s">
        <v>6</v>
      </c>
      <c r="B420" s="284" t="s">
        <v>342</v>
      </c>
      <c r="C420" s="285"/>
      <c r="D420" s="265"/>
      <c r="E420" s="265"/>
      <c r="F420" s="265"/>
      <c r="G420" s="266"/>
      <c r="H420" s="38" t="s">
        <v>77</v>
      </c>
      <c r="I420" s="38" t="s">
        <v>357</v>
      </c>
      <c r="J420" s="10"/>
      <c r="K420" s="10"/>
      <c r="L420" s="10"/>
      <c r="M420" s="10"/>
      <c r="N420" s="10"/>
      <c r="O420" s="10"/>
    </row>
    <row r="421" spans="1:15" x14ac:dyDescent="0.25">
      <c r="A421" s="13">
        <v>21001</v>
      </c>
      <c r="B421" s="165" t="s">
        <v>358</v>
      </c>
      <c r="C421" s="247"/>
      <c r="D421" s="247"/>
      <c r="E421" s="247"/>
      <c r="F421" s="247"/>
      <c r="G421" s="248"/>
      <c r="H421" s="95">
        <f>'[1]9 мес.'!I488+'[1]IV кв.'!H487</f>
        <v>5</v>
      </c>
      <c r="I421" s="95">
        <f>'[1]9 мес.'!J488+'[1]IV кв.'!I487</f>
        <v>4</v>
      </c>
      <c r="J421" s="10"/>
      <c r="K421" s="10"/>
      <c r="L421" s="10"/>
      <c r="M421" s="10"/>
      <c r="N421" s="10"/>
      <c r="O421" s="10"/>
    </row>
    <row r="422" spans="1:15" ht="14.25" customHeight="1" x14ac:dyDescent="0.25">
      <c r="A422" s="95"/>
      <c r="B422" s="286" t="s">
        <v>16</v>
      </c>
      <c r="C422" s="287"/>
      <c r="D422" s="247"/>
      <c r="E422" s="247"/>
      <c r="F422" s="247"/>
      <c r="G422" s="248"/>
      <c r="H422" s="95">
        <f>SUM(H421:H421)</f>
        <v>5</v>
      </c>
      <c r="I422" s="95">
        <f>SUM(I421:I421)</f>
        <v>4</v>
      </c>
      <c r="J422" s="10"/>
      <c r="K422" s="10"/>
      <c r="L422" s="10"/>
      <c r="M422" s="10"/>
      <c r="N422" s="10"/>
      <c r="O422" s="10"/>
    </row>
    <row r="423" spans="1:15" ht="10.5" customHeight="1" x14ac:dyDescent="0.25">
      <c r="A423" s="96"/>
      <c r="B423" s="97"/>
      <c r="C423" s="98"/>
      <c r="D423" s="85"/>
      <c r="E423" s="85"/>
      <c r="F423" s="85"/>
      <c r="G423" s="85"/>
      <c r="H423" s="96"/>
      <c r="I423" s="96"/>
      <c r="J423" s="10"/>
      <c r="K423" s="10"/>
      <c r="L423" s="10"/>
      <c r="M423" s="10"/>
      <c r="N423" s="10"/>
      <c r="O423" s="10"/>
    </row>
    <row r="424" spans="1:15" x14ac:dyDescent="0.25">
      <c r="A424" s="86" t="s">
        <v>359</v>
      </c>
      <c r="B424" s="86"/>
      <c r="C424" s="86"/>
      <c r="D424" s="86"/>
      <c r="E424" s="86"/>
      <c r="F424" s="86"/>
      <c r="G424" s="86"/>
      <c r="H424" s="86"/>
      <c r="I424" s="86"/>
      <c r="J424" s="10"/>
      <c r="K424" s="10"/>
      <c r="L424" s="10"/>
      <c r="M424" s="10"/>
      <c r="N424" s="10"/>
      <c r="O424" s="10"/>
    </row>
    <row r="425" spans="1:15" ht="14.25" customHeight="1" x14ac:dyDescent="0.25">
      <c r="A425" s="16"/>
      <c r="B425" s="174">
        <f>H436+I436</f>
        <v>500</v>
      </c>
      <c r="C425" s="124"/>
      <c r="D425" s="66" t="s">
        <v>163</v>
      </c>
      <c r="E425" s="2"/>
      <c r="F425" s="67"/>
      <c r="G425" s="67"/>
      <c r="H425" s="67"/>
      <c r="I425" s="67"/>
      <c r="J425" s="10"/>
      <c r="K425" s="10"/>
      <c r="L425" s="10"/>
      <c r="M425" s="10"/>
      <c r="N425" s="10"/>
      <c r="O425" s="10"/>
    </row>
    <row r="426" spans="1:15" ht="12.75" customHeight="1" x14ac:dyDescent="0.2">
      <c r="A426" s="99" t="s">
        <v>360</v>
      </c>
      <c r="B426" s="68"/>
      <c r="C426" s="215"/>
      <c r="D426" s="257"/>
      <c r="E426" s="257"/>
      <c r="F426" s="69"/>
      <c r="G426" s="69"/>
      <c r="H426" s="242" t="s">
        <v>361</v>
      </c>
      <c r="I426" s="263"/>
      <c r="J426" s="10"/>
      <c r="K426" s="10"/>
      <c r="L426" s="10"/>
      <c r="M426" s="10"/>
      <c r="N426" s="10"/>
      <c r="O426" s="10"/>
    </row>
    <row r="427" spans="1:15" x14ac:dyDescent="0.2">
      <c r="A427" s="19"/>
      <c r="B427" s="106" t="s">
        <v>148</v>
      </c>
      <c r="C427" s="223"/>
      <c r="D427" s="243"/>
      <c r="E427" s="243"/>
      <c r="F427" s="243"/>
      <c r="G427" s="243"/>
      <c r="H427" s="19" t="s">
        <v>77</v>
      </c>
      <c r="I427" s="19" t="s">
        <v>149</v>
      </c>
      <c r="J427" s="10"/>
      <c r="K427" s="10"/>
      <c r="L427" s="10"/>
      <c r="M427" s="10"/>
      <c r="N427" s="10"/>
      <c r="O427" s="10"/>
    </row>
    <row r="428" spans="1:15" ht="28.5" customHeight="1" x14ac:dyDescent="0.25">
      <c r="A428" s="13">
        <v>22001</v>
      </c>
      <c r="B428" s="228" t="s">
        <v>362</v>
      </c>
      <c r="C428" s="229"/>
      <c r="D428" s="239"/>
      <c r="E428" s="239"/>
      <c r="F428" s="239"/>
      <c r="G428" s="239"/>
      <c r="H428" s="13">
        <f>'[1]9 мес.'!I496+'[1]IV кв.'!H495</f>
        <v>16</v>
      </c>
      <c r="I428" s="13">
        <f>'[1]9 мес.'!J496+'[1]IV кв.'!I495</f>
        <v>51</v>
      </c>
      <c r="J428" s="10"/>
      <c r="K428" s="10"/>
      <c r="L428" s="10"/>
      <c r="M428" s="10"/>
      <c r="N428" s="10"/>
      <c r="O428" s="10"/>
    </row>
    <row r="429" spans="1:15" x14ac:dyDescent="0.25">
      <c r="A429" s="13">
        <v>22002</v>
      </c>
      <c r="B429" s="228" t="s">
        <v>363</v>
      </c>
      <c r="C429" s="229"/>
      <c r="D429" s="239"/>
      <c r="E429" s="239"/>
      <c r="F429" s="239"/>
      <c r="G429" s="239"/>
      <c r="H429" s="13">
        <f>'[1]9 мес.'!I497+'[1]IV кв.'!H496</f>
        <v>8</v>
      </c>
      <c r="I429" s="13">
        <f>'[1]9 мес.'!J497+'[1]IV кв.'!I496</f>
        <v>9</v>
      </c>
      <c r="J429" s="10"/>
      <c r="K429" s="10"/>
      <c r="L429" s="10"/>
      <c r="M429" s="10"/>
      <c r="N429" s="10"/>
      <c r="O429" s="10"/>
    </row>
    <row r="430" spans="1:15" ht="29.25" customHeight="1" x14ac:dyDescent="0.25">
      <c r="A430" s="13">
        <v>22003</v>
      </c>
      <c r="B430" s="228" t="s">
        <v>364</v>
      </c>
      <c r="C430" s="229"/>
      <c r="D430" s="239"/>
      <c r="E430" s="239"/>
      <c r="F430" s="239"/>
      <c r="G430" s="239"/>
      <c r="H430" s="13">
        <f>'[1]9 мес.'!I498+'[1]IV кв.'!H497</f>
        <v>42</v>
      </c>
      <c r="I430" s="13">
        <f>'[1]9 мес.'!J498+'[1]IV кв.'!I497</f>
        <v>75</v>
      </c>
      <c r="J430" s="10"/>
      <c r="K430" s="10"/>
      <c r="L430" s="10"/>
      <c r="M430" s="10"/>
      <c r="N430" s="10"/>
      <c r="O430" s="10"/>
    </row>
    <row r="431" spans="1:15" ht="28.5" customHeight="1" x14ac:dyDescent="0.25">
      <c r="A431" s="13">
        <v>22004</v>
      </c>
      <c r="B431" s="228" t="s">
        <v>365</v>
      </c>
      <c r="C431" s="229"/>
      <c r="D431" s="239"/>
      <c r="E431" s="239"/>
      <c r="F431" s="239"/>
      <c r="G431" s="239"/>
      <c r="H431" s="13">
        <f>'[1]9 мес.'!I499+'[1]IV кв.'!H498</f>
        <v>13</v>
      </c>
      <c r="I431" s="13">
        <f>'[1]9 мес.'!J499+'[1]IV кв.'!I498</f>
        <v>49</v>
      </c>
      <c r="J431" s="10"/>
      <c r="K431" s="10"/>
      <c r="L431" s="10"/>
      <c r="M431" s="10"/>
      <c r="N431" s="10"/>
      <c r="O431" s="10"/>
    </row>
    <row r="432" spans="1:15" ht="30.75" customHeight="1" x14ac:dyDescent="0.25">
      <c r="A432" s="13">
        <v>22005</v>
      </c>
      <c r="B432" s="228" t="s">
        <v>366</v>
      </c>
      <c r="C432" s="229"/>
      <c r="D432" s="239"/>
      <c r="E432" s="239"/>
      <c r="F432" s="239"/>
      <c r="G432" s="239"/>
      <c r="H432" s="13">
        <f>'[1]9 мес.'!I500+'[1]IV кв.'!H499</f>
        <v>33</v>
      </c>
      <c r="I432" s="13">
        <f>'[1]9 мес.'!J500+'[1]IV кв.'!I499</f>
        <v>98</v>
      </c>
      <c r="J432" s="10"/>
      <c r="K432" s="10"/>
      <c r="L432" s="10"/>
      <c r="M432" s="10"/>
      <c r="N432" s="10"/>
      <c r="O432" s="10"/>
    </row>
    <row r="433" spans="1:15" ht="30" customHeight="1" x14ac:dyDescent="0.25">
      <c r="A433" s="13">
        <v>22006</v>
      </c>
      <c r="B433" s="228" t="s">
        <v>367</v>
      </c>
      <c r="C433" s="229"/>
      <c r="D433" s="239"/>
      <c r="E433" s="239"/>
      <c r="F433" s="239"/>
      <c r="G433" s="239"/>
      <c r="H433" s="13">
        <f>'[1]9 мес.'!I501+'[1]IV кв.'!H500</f>
        <v>2</v>
      </c>
      <c r="I433" s="13">
        <f>'[1]9 мес.'!J501+'[1]IV кв.'!I500</f>
        <v>12</v>
      </c>
      <c r="J433" s="10"/>
      <c r="K433" s="10"/>
      <c r="L433" s="10"/>
      <c r="M433" s="10"/>
      <c r="N433" s="10"/>
      <c r="O433" s="10"/>
    </row>
    <row r="434" spans="1:15" x14ac:dyDescent="0.25">
      <c r="A434" s="13">
        <v>22007</v>
      </c>
      <c r="B434" s="228" t="s">
        <v>368</v>
      </c>
      <c r="C434" s="229"/>
      <c r="D434" s="239"/>
      <c r="E434" s="239"/>
      <c r="F434" s="239"/>
      <c r="G434" s="239"/>
      <c r="H434" s="13"/>
      <c r="I434" s="13">
        <f>'[1]9 мес.'!J502+'[1]IV кв.'!I501</f>
        <v>1</v>
      </c>
      <c r="J434" s="10"/>
      <c r="K434" s="10"/>
      <c r="L434" s="10"/>
      <c r="M434" s="10"/>
      <c r="N434" s="10"/>
      <c r="O434" s="10"/>
    </row>
    <row r="435" spans="1:15" x14ac:dyDescent="0.25">
      <c r="A435" s="13">
        <v>22008</v>
      </c>
      <c r="B435" s="228" t="s">
        <v>369</v>
      </c>
      <c r="C435" s="229"/>
      <c r="D435" s="239"/>
      <c r="E435" s="239"/>
      <c r="F435" s="239"/>
      <c r="G435" s="239"/>
      <c r="H435" s="13">
        <f>'[1]9 мес.'!I503+'[1]IV кв.'!H502</f>
        <v>1</v>
      </c>
      <c r="I435" s="13">
        <f>'[1]9 мес.'!J503+'[1]IV кв.'!I502</f>
        <v>90</v>
      </c>
      <c r="J435" s="10"/>
      <c r="K435" s="10"/>
      <c r="L435" s="10"/>
      <c r="M435" s="10"/>
      <c r="N435" s="10"/>
      <c r="O435" s="10"/>
    </row>
    <row r="436" spans="1:15" x14ac:dyDescent="0.25">
      <c r="A436" s="13"/>
      <c r="B436" s="240" t="s">
        <v>16</v>
      </c>
      <c r="C436" s="241"/>
      <c r="D436" s="239"/>
      <c r="E436" s="239"/>
      <c r="F436" s="239"/>
      <c r="G436" s="239"/>
      <c r="H436" s="13">
        <f>SUM(H428:H435)</f>
        <v>115</v>
      </c>
      <c r="I436" s="13">
        <f>SUM(I428:I435)</f>
        <v>385</v>
      </c>
      <c r="J436" s="10"/>
      <c r="K436" s="10"/>
      <c r="L436" s="10"/>
      <c r="M436" s="10"/>
      <c r="N436" s="10"/>
      <c r="O436" s="10"/>
    </row>
    <row r="437" spans="1:15" x14ac:dyDescent="0.25">
      <c r="A437" s="82"/>
      <c r="B437" s="100"/>
      <c r="C437" s="101"/>
      <c r="D437" s="75"/>
      <c r="E437" s="75"/>
      <c r="J437" s="10"/>
      <c r="K437" s="10"/>
      <c r="L437" s="10"/>
      <c r="M437" s="10"/>
      <c r="N437" s="10"/>
      <c r="O437" s="10"/>
    </row>
    <row r="438" spans="1:15" x14ac:dyDescent="0.25">
      <c r="A438" s="10"/>
      <c r="B438" s="10"/>
      <c r="C438" s="10"/>
      <c r="D438" s="75"/>
      <c r="E438" s="75"/>
      <c r="J438" s="10"/>
      <c r="K438" s="10"/>
      <c r="L438" s="10"/>
      <c r="M438" s="10"/>
      <c r="N438" s="10"/>
      <c r="O438" s="10"/>
    </row>
    <row r="439" spans="1:15" x14ac:dyDescent="0.25">
      <c r="A439" s="10"/>
      <c r="B439" s="10"/>
      <c r="C439" s="10"/>
      <c r="D439" s="9"/>
      <c r="E439" s="9"/>
      <c r="J439" s="10"/>
      <c r="K439" s="10"/>
      <c r="L439" s="10"/>
      <c r="M439" s="10"/>
      <c r="N439" s="10"/>
      <c r="O439" s="10"/>
    </row>
    <row r="443" spans="1:15" x14ac:dyDescent="0.25">
      <c r="A443" s="289" t="s">
        <v>370</v>
      </c>
      <c r="B443" s="289"/>
      <c r="C443" s="289"/>
    </row>
    <row r="450" spans="1:15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</row>
  </sheetData>
  <mergeCells count="452">
    <mergeCell ref="B432:G432"/>
    <mergeCell ref="B433:G433"/>
    <mergeCell ref="B434:G434"/>
    <mergeCell ref="B435:G435"/>
    <mergeCell ref="B436:G436"/>
    <mergeCell ref="A443:C443"/>
    <mergeCell ref="H426:I426"/>
    <mergeCell ref="B427:G427"/>
    <mergeCell ref="B428:G428"/>
    <mergeCell ref="B429:G429"/>
    <mergeCell ref="B430:G430"/>
    <mergeCell ref="B431:G431"/>
    <mergeCell ref="B418:C418"/>
    <mergeCell ref="B420:G420"/>
    <mergeCell ref="B421:G421"/>
    <mergeCell ref="B422:G422"/>
    <mergeCell ref="B425:C425"/>
    <mergeCell ref="C426:E426"/>
    <mergeCell ref="B412:G412"/>
    <mergeCell ref="B413:C413"/>
    <mergeCell ref="A414:E414"/>
    <mergeCell ref="B415:D415"/>
    <mergeCell ref="B416:C416"/>
    <mergeCell ref="A417:I417"/>
    <mergeCell ref="A407:E407"/>
    <mergeCell ref="B408:C408"/>
    <mergeCell ref="A409:E409"/>
    <mergeCell ref="H409:I409"/>
    <mergeCell ref="B410:G410"/>
    <mergeCell ref="B411:G411"/>
    <mergeCell ref="B401:G401"/>
    <mergeCell ref="B402:G402"/>
    <mergeCell ref="B403:G403"/>
    <mergeCell ref="B404:G404"/>
    <mergeCell ref="B405:G405"/>
    <mergeCell ref="B406:C406"/>
    <mergeCell ref="B396:C396"/>
    <mergeCell ref="A397:E397"/>
    <mergeCell ref="H397:I397"/>
    <mergeCell ref="B398:G398"/>
    <mergeCell ref="B399:G399"/>
    <mergeCell ref="B400:G400"/>
    <mergeCell ref="B389:G389"/>
    <mergeCell ref="B390:G390"/>
    <mergeCell ref="B391:G391"/>
    <mergeCell ref="B392:G392"/>
    <mergeCell ref="B393:G393"/>
    <mergeCell ref="B394:C394"/>
    <mergeCell ref="B384:G384"/>
    <mergeCell ref="B385:C385"/>
    <mergeCell ref="A386:I386"/>
    <mergeCell ref="B387:C387"/>
    <mergeCell ref="A388:E388"/>
    <mergeCell ref="H388:I388"/>
    <mergeCell ref="B378:G378"/>
    <mergeCell ref="B379:G379"/>
    <mergeCell ref="B380:G380"/>
    <mergeCell ref="B381:G381"/>
    <mergeCell ref="B382:G382"/>
    <mergeCell ref="B383:G383"/>
    <mergeCell ref="B372:G372"/>
    <mergeCell ref="B373:G373"/>
    <mergeCell ref="B374:G374"/>
    <mergeCell ref="B375:G375"/>
    <mergeCell ref="B376:G376"/>
    <mergeCell ref="B377:G377"/>
    <mergeCell ref="B367:G367"/>
    <mergeCell ref="B368:C368"/>
    <mergeCell ref="A369:E369"/>
    <mergeCell ref="B370:C370"/>
    <mergeCell ref="A371:E371"/>
    <mergeCell ref="H371:I371"/>
    <mergeCell ref="H361:I361"/>
    <mergeCell ref="B362:G362"/>
    <mergeCell ref="B363:G363"/>
    <mergeCell ref="B364:G364"/>
    <mergeCell ref="B365:G365"/>
    <mergeCell ref="B366:G366"/>
    <mergeCell ref="B356:G356"/>
    <mergeCell ref="B357:G357"/>
    <mergeCell ref="B358:C358"/>
    <mergeCell ref="A359:E359"/>
    <mergeCell ref="B360:C360"/>
    <mergeCell ref="A361:E361"/>
    <mergeCell ref="B351:C351"/>
    <mergeCell ref="A352:E352"/>
    <mergeCell ref="H352:I352"/>
    <mergeCell ref="B353:G353"/>
    <mergeCell ref="B354:G354"/>
    <mergeCell ref="B355:G355"/>
    <mergeCell ref="B345:G345"/>
    <mergeCell ref="B346:G346"/>
    <mergeCell ref="B347:G347"/>
    <mergeCell ref="B348:G348"/>
    <mergeCell ref="B349:C349"/>
    <mergeCell ref="A350:E350"/>
    <mergeCell ref="B339:G339"/>
    <mergeCell ref="B340:G340"/>
    <mergeCell ref="B341:G341"/>
    <mergeCell ref="B342:G342"/>
    <mergeCell ref="B343:G343"/>
    <mergeCell ref="B344:G344"/>
    <mergeCell ref="B333:G333"/>
    <mergeCell ref="B334:G334"/>
    <mergeCell ref="B335:C335"/>
    <mergeCell ref="A336:I336"/>
    <mergeCell ref="B337:C337"/>
    <mergeCell ref="A338:E338"/>
    <mergeCell ref="H338:I338"/>
    <mergeCell ref="B327:G327"/>
    <mergeCell ref="B328:G328"/>
    <mergeCell ref="B329:G329"/>
    <mergeCell ref="B330:G330"/>
    <mergeCell ref="B331:G331"/>
    <mergeCell ref="B332:G332"/>
    <mergeCell ref="B321:G321"/>
    <mergeCell ref="B322:C322"/>
    <mergeCell ref="B324:C324"/>
    <mergeCell ref="A325:E325"/>
    <mergeCell ref="H325:I325"/>
    <mergeCell ref="B326:G326"/>
    <mergeCell ref="B315:G315"/>
    <mergeCell ref="B316:G316"/>
    <mergeCell ref="B317:G317"/>
    <mergeCell ref="B318:G318"/>
    <mergeCell ref="B319:G319"/>
    <mergeCell ref="B320:G320"/>
    <mergeCell ref="B309:G309"/>
    <mergeCell ref="B310:G310"/>
    <mergeCell ref="B311:G311"/>
    <mergeCell ref="B312:G312"/>
    <mergeCell ref="B313:G313"/>
    <mergeCell ref="B314:G314"/>
    <mergeCell ref="B303:G303"/>
    <mergeCell ref="B304:G304"/>
    <mergeCell ref="B305:C305"/>
    <mergeCell ref="B307:C307"/>
    <mergeCell ref="A308:E308"/>
    <mergeCell ref="H308:I308"/>
    <mergeCell ref="B297:G297"/>
    <mergeCell ref="B298:G298"/>
    <mergeCell ref="B299:G299"/>
    <mergeCell ref="B300:G300"/>
    <mergeCell ref="B301:G301"/>
    <mergeCell ref="B302:G302"/>
    <mergeCell ref="A292:I292"/>
    <mergeCell ref="B293:C293"/>
    <mergeCell ref="A294:E294"/>
    <mergeCell ref="H294:I294"/>
    <mergeCell ref="B295:G295"/>
    <mergeCell ref="B296:G296"/>
    <mergeCell ref="B285:G285"/>
    <mergeCell ref="B286:G286"/>
    <mergeCell ref="B287:G287"/>
    <mergeCell ref="B288:G288"/>
    <mergeCell ref="B289:G289"/>
    <mergeCell ref="B290:G290"/>
    <mergeCell ref="B279:G279"/>
    <mergeCell ref="B280:G280"/>
    <mergeCell ref="B281:G281"/>
    <mergeCell ref="B282:G282"/>
    <mergeCell ref="B283:G283"/>
    <mergeCell ref="B284:G284"/>
    <mergeCell ref="B273:G273"/>
    <mergeCell ref="B274:G274"/>
    <mergeCell ref="B275:G275"/>
    <mergeCell ref="B276:G276"/>
    <mergeCell ref="B277:G277"/>
    <mergeCell ref="B278:G278"/>
    <mergeCell ref="B268:G268"/>
    <mergeCell ref="B269:C269"/>
    <mergeCell ref="A270:I270"/>
    <mergeCell ref="B271:C271"/>
    <mergeCell ref="A272:E272"/>
    <mergeCell ref="H272:I272"/>
    <mergeCell ref="B262:G262"/>
    <mergeCell ref="B263:G263"/>
    <mergeCell ref="B264:G264"/>
    <mergeCell ref="B265:G265"/>
    <mergeCell ref="B266:G266"/>
    <mergeCell ref="B267:G267"/>
    <mergeCell ref="B256:G256"/>
    <mergeCell ref="B257:G257"/>
    <mergeCell ref="B258:G258"/>
    <mergeCell ref="B259:G259"/>
    <mergeCell ref="B260:G260"/>
    <mergeCell ref="B261:G261"/>
    <mergeCell ref="B250:G250"/>
    <mergeCell ref="B251:G251"/>
    <mergeCell ref="B252:G252"/>
    <mergeCell ref="B253:G253"/>
    <mergeCell ref="B254:G254"/>
    <mergeCell ref="B255:G255"/>
    <mergeCell ref="B244:G244"/>
    <mergeCell ref="B245:G245"/>
    <mergeCell ref="B246:G246"/>
    <mergeCell ref="B247:G247"/>
    <mergeCell ref="B248:G248"/>
    <mergeCell ref="B249:G249"/>
    <mergeCell ref="B238:G238"/>
    <mergeCell ref="B239:G239"/>
    <mergeCell ref="B240:G240"/>
    <mergeCell ref="B241:G241"/>
    <mergeCell ref="B242:G242"/>
    <mergeCell ref="B243:G243"/>
    <mergeCell ref="B232:G232"/>
    <mergeCell ref="B233:G233"/>
    <mergeCell ref="B234:C234"/>
    <mergeCell ref="A235:I235"/>
    <mergeCell ref="B236:C236"/>
    <mergeCell ref="A237:E237"/>
    <mergeCell ref="H237:I237"/>
    <mergeCell ref="B225:G225"/>
    <mergeCell ref="B226:G226"/>
    <mergeCell ref="B227:C227"/>
    <mergeCell ref="A228:E228"/>
    <mergeCell ref="B229:C229"/>
    <mergeCell ref="B231:G231"/>
    <mergeCell ref="B219:G219"/>
    <mergeCell ref="B220:G220"/>
    <mergeCell ref="B221:G221"/>
    <mergeCell ref="B222:G222"/>
    <mergeCell ref="B223:G223"/>
    <mergeCell ref="B224:G224"/>
    <mergeCell ref="F212:I212"/>
    <mergeCell ref="B213:G213"/>
    <mergeCell ref="B214:G214"/>
    <mergeCell ref="B216:G216"/>
    <mergeCell ref="B217:G217"/>
    <mergeCell ref="B218:G218"/>
    <mergeCell ref="B206:G206"/>
    <mergeCell ref="B207:G207"/>
    <mergeCell ref="B208:G208"/>
    <mergeCell ref="B209:C209"/>
    <mergeCell ref="A210:I210"/>
    <mergeCell ref="B211:C211"/>
    <mergeCell ref="D211:E211"/>
    <mergeCell ref="A201:I201"/>
    <mergeCell ref="B202:C202"/>
    <mergeCell ref="B203:C203"/>
    <mergeCell ref="H203:I203"/>
    <mergeCell ref="B204:G204"/>
    <mergeCell ref="B205:G205"/>
    <mergeCell ref="B195:G195"/>
    <mergeCell ref="B196:G196"/>
    <mergeCell ref="B197:G197"/>
    <mergeCell ref="B198:G198"/>
    <mergeCell ref="B199:G199"/>
    <mergeCell ref="B200:C200"/>
    <mergeCell ref="B189:G189"/>
    <mergeCell ref="B190:G190"/>
    <mergeCell ref="B191:G191"/>
    <mergeCell ref="B192:G192"/>
    <mergeCell ref="B193:G193"/>
    <mergeCell ref="B194:G194"/>
    <mergeCell ref="B184:C184"/>
    <mergeCell ref="A185:I185"/>
    <mergeCell ref="B186:C186"/>
    <mergeCell ref="B187:C187"/>
    <mergeCell ref="H187:I187"/>
    <mergeCell ref="B188:G188"/>
    <mergeCell ref="B178:G178"/>
    <mergeCell ref="B179:G179"/>
    <mergeCell ref="B180:G180"/>
    <mergeCell ref="B181:G181"/>
    <mergeCell ref="B182:G182"/>
    <mergeCell ref="B183:G183"/>
    <mergeCell ref="A172:I172"/>
    <mergeCell ref="B173:C173"/>
    <mergeCell ref="B174:C174"/>
    <mergeCell ref="H174:I174"/>
    <mergeCell ref="B175:G175"/>
    <mergeCell ref="B177:G177"/>
    <mergeCell ref="B165:G165"/>
    <mergeCell ref="B166:G166"/>
    <mergeCell ref="B167:G167"/>
    <mergeCell ref="B168:G168"/>
    <mergeCell ref="B169:G169"/>
    <mergeCell ref="B170:G170"/>
    <mergeCell ref="B159:G159"/>
    <mergeCell ref="B160:G160"/>
    <mergeCell ref="B161:G161"/>
    <mergeCell ref="B162:G162"/>
    <mergeCell ref="B163:G163"/>
    <mergeCell ref="B164:G164"/>
    <mergeCell ref="B152:G152"/>
    <mergeCell ref="B153:G153"/>
    <mergeCell ref="A155:I155"/>
    <mergeCell ref="B156:C156"/>
    <mergeCell ref="H157:I157"/>
    <mergeCell ref="B158:G158"/>
    <mergeCell ref="B146:G146"/>
    <mergeCell ref="B147:G147"/>
    <mergeCell ref="B148:G148"/>
    <mergeCell ref="B149:G149"/>
    <mergeCell ref="B150:G150"/>
    <mergeCell ref="B151:G151"/>
    <mergeCell ref="B140:G140"/>
    <mergeCell ref="B141:G141"/>
    <mergeCell ref="B142:G142"/>
    <mergeCell ref="B143:G143"/>
    <mergeCell ref="B144:G144"/>
    <mergeCell ref="B145:G145"/>
    <mergeCell ref="C111:E111"/>
    <mergeCell ref="F111:H111"/>
    <mergeCell ref="A136:H136"/>
    <mergeCell ref="A137:I137"/>
    <mergeCell ref="B138:C138"/>
    <mergeCell ref="H139:I139"/>
    <mergeCell ref="A106:I106"/>
    <mergeCell ref="B107:C107"/>
    <mergeCell ref="D107:E107"/>
    <mergeCell ref="A108:I108"/>
    <mergeCell ref="H109:I109"/>
    <mergeCell ref="A110:A112"/>
    <mergeCell ref="B110:B112"/>
    <mergeCell ref="C110:E110"/>
    <mergeCell ref="F110:H110"/>
    <mergeCell ref="I110:I112"/>
    <mergeCell ref="B91:F91"/>
    <mergeCell ref="B94:F94"/>
    <mergeCell ref="B95:F95"/>
    <mergeCell ref="B98:F98"/>
    <mergeCell ref="B101:F101"/>
    <mergeCell ref="B104:F104"/>
    <mergeCell ref="B82:F82"/>
    <mergeCell ref="B83:F83"/>
    <mergeCell ref="B85:F85"/>
    <mergeCell ref="B87:F87"/>
    <mergeCell ref="B88:F88"/>
    <mergeCell ref="B89:F89"/>
    <mergeCell ref="B75:F75"/>
    <mergeCell ref="B77:F77"/>
    <mergeCell ref="B78:F78"/>
    <mergeCell ref="B79:F79"/>
    <mergeCell ref="B80:F80"/>
    <mergeCell ref="B81:F81"/>
    <mergeCell ref="A70:I70"/>
    <mergeCell ref="B71:C71"/>
    <mergeCell ref="D72:E72"/>
    <mergeCell ref="H72:I72"/>
    <mergeCell ref="B73:F73"/>
    <mergeCell ref="B74:F74"/>
    <mergeCell ref="A43:I43"/>
    <mergeCell ref="A44:I44"/>
    <mergeCell ref="B45:C45"/>
    <mergeCell ref="H46:I46"/>
    <mergeCell ref="A47:A48"/>
    <mergeCell ref="B47:B48"/>
    <mergeCell ref="C47:E47"/>
    <mergeCell ref="F47:H47"/>
    <mergeCell ref="I47:I48"/>
    <mergeCell ref="B40:C40"/>
    <mergeCell ref="D40:E40"/>
    <mergeCell ref="F40:G40"/>
    <mergeCell ref="H40:I40"/>
    <mergeCell ref="B41:C41"/>
    <mergeCell ref="D41:E41"/>
    <mergeCell ref="F41:G41"/>
    <mergeCell ref="H41:I41"/>
    <mergeCell ref="B38:C38"/>
    <mergeCell ref="D38:E38"/>
    <mergeCell ref="F38:G38"/>
    <mergeCell ref="H38:I38"/>
    <mergeCell ref="B39:C39"/>
    <mergeCell ref="D39:E39"/>
    <mergeCell ref="F39:G39"/>
    <mergeCell ref="H39:I39"/>
    <mergeCell ref="B36:C36"/>
    <mergeCell ref="D36:E36"/>
    <mergeCell ref="F36:G36"/>
    <mergeCell ref="H36:I36"/>
    <mergeCell ref="B37:C37"/>
    <mergeCell ref="D37:E37"/>
    <mergeCell ref="F37:G37"/>
    <mergeCell ref="H37:I37"/>
    <mergeCell ref="B34:C34"/>
    <mergeCell ref="D34:E34"/>
    <mergeCell ref="F34:G34"/>
    <mergeCell ref="H34:I34"/>
    <mergeCell ref="B35:C35"/>
    <mergeCell ref="D35:E35"/>
    <mergeCell ref="F35:G35"/>
    <mergeCell ref="H35:I35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A25:I25"/>
    <mergeCell ref="A26:A27"/>
    <mergeCell ref="B26:C27"/>
    <mergeCell ref="D26:G26"/>
    <mergeCell ref="H26:I27"/>
    <mergeCell ref="D27:E27"/>
    <mergeCell ref="F27:G27"/>
    <mergeCell ref="G11:I11"/>
    <mergeCell ref="A19:I19"/>
    <mergeCell ref="A20:I20"/>
    <mergeCell ref="A21:I21"/>
    <mergeCell ref="A22:I22"/>
    <mergeCell ref="A23:I23"/>
    <mergeCell ref="A24:I24"/>
    <mergeCell ref="C14:D14"/>
    <mergeCell ref="E14:F14"/>
    <mergeCell ref="G14:I14"/>
    <mergeCell ref="A16:I16"/>
    <mergeCell ref="A17:I17"/>
    <mergeCell ref="A18:I18"/>
    <mergeCell ref="M18:O18"/>
    <mergeCell ref="A8:A9"/>
    <mergeCell ref="B8:B9"/>
    <mergeCell ref="C8:F8"/>
    <mergeCell ref="G8:I9"/>
    <mergeCell ref="C9:D9"/>
    <mergeCell ref="E9:F9"/>
    <mergeCell ref="A1:I1"/>
    <mergeCell ref="A2:I2"/>
    <mergeCell ref="A3:I3"/>
    <mergeCell ref="A5:I5"/>
    <mergeCell ref="C6:I6"/>
    <mergeCell ref="A7:I7"/>
    <mergeCell ref="C12:D12"/>
    <mergeCell ref="E12:F12"/>
    <mergeCell ref="G12:I12"/>
    <mergeCell ref="C13:D13"/>
    <mergeCell ref="E13:F13"/>
    <mergeCell ref="G13:I13"/>
    <mergeCell ref="C10:D10"/>
    <mergeCell ref="E10:F10"/>
    <mergeCell ref="G10:I10"/>
    <mergeCell ref="C11:D11"/>
    <mergeCell ref="E11:F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2022-02-09T03:00:22Z</dcterms:modified>
</cp:coreProperties>
</file>