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I445" i="1" l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1" i="1"/>
  <c r="H431" i="1"/>
  <c r="I421" i="1"/>
  <c r="I422" i="1" s="1"/>
  <c r="H421" i="1"/>
  <c r="H422" i="1" s="1"/>
  <c r="I414" i="1"/>
  <c r="H414" i="1"/>
  <c r="I413" i="1"/>
  <c r="H413" i="1"/>
  <c r="H412" i="1"/>
  <c r="I411" i="1"/>
  <c r="H411" i="1"/>
  <c r="I410" i="1"/>
  <c r="H410" i="1"/>
  <c r="I403" i="1"/>
  <c r="I402" i="1"/>
  <c r="H402" i="1"/>
  <c r="I401" i="1"/>
  <c r="I400" i="1"/>
  <c r="H400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I376" i="1"/>
  <c r="H375" i="1"/>
  <c r="I374" i="1"/>
  <c r="H374" i="1"/>
  <c r="I367" i="1"/>
  <c r="I366" i="1"/>
  <c r="H366" i="1"/>
  <c r="I365" i="1"/>
  <c r="H365" i="1"/>
  <c r="I364" i="1"/>
  <c r="H364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2" i="1"/>
  <c r="H342" i="1"/>
  <c r="I341" i="1"/>
  <c r="H341" i="1"/>
  <c r="H340" i="1"/>
  <c r="I339" i="1"/>
  <c r="H339" i="1"/>
  <c r="I338" i="1"/>
  <c r="I337" i="1"/>
  <c r="H337" i="1"/>
  <c r="I336" i="1"/>
  <c r="I329" i="1"/>
  <c r="H329" i="1"/>
  <c r="I328" i="1"/>
  <c r="I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H305" i="1"/>
  <c r="I297" i="1"/>
  <c r="H297" i="1"/>
  <c r="I296" i="1"/>
  <c r="H296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78" i="1"/>
  <c r="I277" i="1"/>
  <c r="I276" i="1"/>
  <c r="H276" i="1"/>
  <c r="H275" i="1"/>
  <c r="I274" i="1"/>
  <c r="I273" i="1"/>
  <c r="I272" i="1"/>
  <c r="H272" i="1"/>
  <c r="I271" i="1"/>
  <c r="H271" i="1"/>
  <c r="I270" i="1"/>
  <c r="H270" i="1"/>
  <c r="I269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H249" i="1"/>
  <c r="H242" i="1"/>
  <c r="I241" i="1"/>
  <c r="H241" i="1"/>
  <c r="H240" i="1"/>
  <c r="I239" i="1"/>
  <c r="H239" i="1"/>
  <c r="I232" i="1"/>
  <c r="I231" i="1"/>
  <c r="H231" i="1"/>
  <c r="I230" i="1"/>
  <c r="H230" i="1"/>
  <c r="I229" i="1"/>
  <c r="I228" i="1"/>
  <c r="I227" i="1"/>
  <c r="H227" i="1"/>
  <c r="I226" i="1"/>
  <c r="H226" i="1"/>
  <c r="I225" i="1"/>
  <c r="H225" i="1"/>
  <c r="I224" i="1"/>
  <c r="H224" i="1"/>
  <c r="I223" i="1"/>
  <c r="I216" i="1"/>
  <c r="H216" i="1"/>
  <c r="I215" i="1"/>
  <c r="H215" i="1"/>
  <c r="I214" i="1"/>
  <c r="H214" i="1"/>
  <c r="I213" i="1"/>
  <c r="I206" i="1"/>
  <c r="I205" i="1"/>
  <c r="I204" i="1"/>
  <c r="H204" i="1"/>
  <c r="I203" i="1"/>
  <c r="I202" i="1"/>
  <c r="I201" i="1"/>
  <c r="I200" i="1"/>
  <c r="H200" i="1"/>
  <c r="I199" i="1"/>
  <c r="I198" i="1"/>
  <c r="H198" i="1"/>
  <c r="I197" i="1"/>
  <c r="I190" i="1"/>
  <c r="H190" i="1"/>
  <c r="I189" i="1"/>
  <c r="I188" i="1"/>
  <c r="I187" i="1"/>
  <c r="H186" i="1"/>
  <c r="I185" i="1"/>
  <c r="H185" i="1"/>
  <c r="I178" i="1"/>
  <c r="I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59" i="1"/>
  <c r="H159" i="1"/>
  <c r="I158" i="1"/>
  <c r="I157" i="1"/>
  <c r="I156" i="1"/>
  <c r="H156" i="1"/>
  <c r="I155" i="1"/>
  <c r="H155" i="1"/>
  <c r="I154" i="1"/>
  <c r="I153" i="1"/>
  <c r="I152" i="1"/>
  <c r="I151" i="1"/>
  <c r="H150" i="1"/>
  <c r="I149" i="1"/>
  <c r="H149" i="1"/>
  <c r="I148" i="1"/>
  <c r="H148" i="1"/>
  <c r="I147" i="1"/>
  <c r="H146" i="1"/>
  <c r="I145" i="1"/>
  <c r="H145" i="1"/>
  <c r="I144" i="1"/>
  <c r="G137" i="1"/>
  <c r="F137" i="1"/>
  <c r="H136" i="1"/>
  <c r="H135" i="1"/>
  <c r="I134" i="1"/>
  <c r="H134" i="1"/>
  <c r="E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06" i="1"/>
  <c r="G106" i="1"/>
  <c r="G105" i="1"/>
  <c r="H104" i="1"/>
  <c r="H103" i="1"/>
  <c r="G102" i="1"/>
  <c r="H101" i="1"/>
  <c r="H100" i="1"/>
  <c r="H99" i="1"/>
  <c r="H98" i="1"/>
  <c r="H97" i="1"/>
  <c r="H96" i="1"/>
  <c r="H95" i="1"/>
  <c r="G95" i="1"/>
  <c r="H94" i="1"/>
  <c r="H93" i="1"/>
  <c r="H92" i="1"/>
  <c r="H91" i="1"/>
  <c r="H90" i="1"/>
  <c r="G90" i="1"/>
  <c r="H89" i="1"/>
  <c r="G89" i="1"/>
  <c r="H88" i="1"/>
  <c r="H87" i="1"/>
  <c r="H86" i="1"/>
  <c r="G86" i="1"/>
  <c r="H85" i="1"/>
  <c r="H84" i="1"/>
  <c r="G84" i="1"/>
  <c r="G83" i="1"/>
  <c r="H82" i="1"/>
  <c r="H81" i="1"/>
  <c r="G81" i="1"/>
  <c r="H80" i="1"/>
  <c r="H79" i="1"/>
  <c r="G79" i="1"/>
  <c r="H78" i="1"/>
  <c r="H77" i="1"/>
  <c r="H76" i="1"/>
  <c r="H75" i="1"/>
  <c r="H74" i="1"/>
  <c r="H73" i="1"/>
  <c r="G73" i="1"/>
  <c r="H72" i="1"/>
  <c r="I72" i="1" s="1"/>
  <c r="H71" i="1"/>
  <c r="G71" i="1"/>
  <c r="G65" i="1"/>
  <c r="F65" i="1"/>
  <c r="M64" i="1"/>
  <c r="H64" i="1"/>
  <c r="D64" i="1"/>
  <c r="C64" i="1"/>
  <c r="M63" i="1"/>
  <c r="H63" i="1"/>
  <c r="D63" i="1"/>
  <c r="C63" i="1"/>
  <c r="M62" i="1"/>
  <c r="H62" i="1"/>
  <c r="D62" i="1"/>
  <c r="C62" i="1"/>
  <c r="M61" i="1"/>
  <c r="H61" i="1"/>
  <c r="D61" i="1"/>
  <c r="C61" i="1"/>
  <c r="M60" i="1"/>
  <c r="H60" i="1"/>
  <c r="D60" i="1"/>
  <c r="C60" i="1"/>
  <c r="M59" i="1"/>
  <c r="H59" i="1"/>
  <c r="D59" i="1"/>
  <c r="C59" i="1"/>
  <c r="M58" i="1"/>
  <c r="H58" i="1"/>
  <c r="D58" i="1"/>
  <c r="C58" i="1"/>
  <c r="M57" i="1"/>
  <c r="H57" i="1"/>
  <c r="D57" i="1"/>
  <c r="C57" i="1"/>
  <c r="M56" i="1"/>
  <c r="H56" i="1"/>
  <c r="D56" i="1"/>
  <c r="C56" i="1"/>
  <c r="M55" i="1"/>
  <c r="H55" i="1"/>
  <c r="D55" i="1"/>
  <c r="C55" i="1"/>
  <c r="M54" i="1"/>
  <c r="H54" i="1"/>
  <c r="D54" i="1"/>
  <c r="C54" i="1"/>
  <c r="M53" i="1"/>
  <c r="H53" i="1"/>
  <c r="D53" i="1"/>
  <c r="C53" i="1"/>
  <c r="M52" i="1"/>
  <c r="H52" i="1"/>
  <c r="D52" i="1"/>
  <c r="C52" i="1"/>
  <c r="M51" i="1"/>
  <c r="H51" i="1"/>
  <c r="D51" i="1"/>
  <c r="C51" i="1"/>
  <c r="M50" i="1"/>
  <c r="H50" i="1"/>
  <c r="D50" i="1"/>
  <c r="C50" i="1"/>
  <c r="M49" i="1"/>
  <c r="H49" i="1"/>
  <c r="D49" i="1"/>
  <c r="C49" i="1"/>
  <c r="M48" i="1"/>
  <c r="H48" i="1"/>
  <c r="D48" i="1"/>
  <c r="C48" i="1"/>
  <c r="M47" i="1"/>
  <c r="H47" i="1"/>
  <c r="D47" i="1"/>
  <c r="C47" i="1"/>
  <c r="M46" i="1"/>
  <c r="H46" i="1"/>
  <c r="D46" i="1"/>
  <c r="C46" i="1"/>
  <c r="F37" i="1"/>
  <c r="G37" i="1" s="1"/>
  <c r="G36" i="1"/>
  <c r="D36" i="1"/>
  <c r="E36" i="1" s="1"/>
  <c r="G35" i="1"/>
  <c r="D35" i="1"/>
  <c r="G34" i="1"/>
  <c r="D34" i="1"/>
  <c r="E34" i="1" s="1"/>
  <c r="G33" i="1"/>
  <c r="D33" i="1"/>
  <c r="G32" i="1"/>
  <c r="D32" i="1"/>
  <c r="G31" i="1"/>
  <c r="D31" i="1"/>
  <c r="G30" i="1"/>
  <c r="D30" i="1"/>
  <c r="G29" i="1"/>
  <c r="D29" i="1"/>
  <c r="E29" i="1" s="1"/>
  <c r="G28" i="1"/>
  <c r="D28" i="1"/>
  <c r="G27" i="1"/>
  <c r="D27" i="1"/>
  <c r="G26" i="1"/>
  <c r="D26" i="1"/>
  <c r="G25" i="1"/>
  <c r="D25" i="1"/>
  <c r="E15" i="1"/>
  <c r="C14" i="1"/>
  <c r="C13" i="1"/>
  <c r="G13" i="1" s="1"/>
  <c r="C12" i="1"/>
  <c r="G12" i="1" s="1"/>
  <c r="C11" i="1"/>
  <c r="G11" i="1" s="1"/>
  <c r="C10" i="1"/>
  <c r="E25" i="1" l="1"/>
  <c r="H25" i="1"/>
  <c r="E27" i="1"/>
  <c r="H27" i="1"/>
  <c r="E31" i="1"/>
  <c r="H31" i="1"/>
  <c r="E35" i="1"/>
  <c r="H35" i="1"/>
  <c r="E26" i="1"/>
  <c r="H26" i="1"/>
  <c r="E30" i="1"/>
  <c r="H30" i="1"/>
  <c r="E33" i="1"/>
  <c r="H33" i="1"/>
  <c r="E28" i="1"/>
  <c r="H28" i="1"/>
  <c r="E32" i="1"/>
  <c r="H32" i="1"/>
  <c r="L46" i="1"/>
  <c r="I46" i="1" s="1"/>
  <c r="L52" i="1"/>
  <c r="I52" i="1" s="1"/>
  <c r="L53" i="1"/>
  <c r="E54" i="1"/>
  <c r="I71" i="1"/>
  <c r="I77" i="1"/>
  <c r="I81" i="1"/>
  <c r="I83" i="1"/>
  <c r="I84" i="1"/>
  <c r="I85" i="1"/>
  <c r="I90" i="1"/>
  <c r="I103" i="1"/>
  <c r="I92" i="1"/>
  <c r="C133" i="1"/>
  <c r="H217" i="1"/>
  <c r="C119" i="1" s="1"/>
  <c r="L56" i="1"/>
  <c r="I56" i="1" s="1"/>
  <c r="L58" i="1"/>
  <c r="I58" i="1" s="1"/>
  <c r="L60" i="1"/>
  <c r="I60" i="1" s="1"/>
  <c r="I73" i="1"/>
  <c r="I98" i="1"/>
  <c r="I102" i="1"/>
  <c r="D133" i="1"/>
  <c r="I432" i="1"/>
  <c r="D135" i="1" s="1"/>
  <c r="D65" i="1"/>
  <c r="L49" i="1"/>
  <c r="I49" i="1" s="1"/>
  <c r="I79" i="1"/>
  <c r="I94" i="1"/>
  <c r="I97" i="1"/>
  <c r="H243" i="1"/>
  <c r="C121" i="1" s="1"/>
  <c r="H279" i="1"/>
  <c r="C122" i="1" s="1"/>
  <c r="H330" i="1"/>
  <c r="C125" i="1" s="1"/>
  <c r="H368" i="1"/>
  <c r="H394" i="1"/>
  <c r="C130" i="1" s="1"/>
  <c r="H404" i="1"/>
  <c r="C131" i="1" s="1"/>
  <c r="H415" i="1"/>
  <c r="C132" i="1" s="1"/>
  <c r="L61" i="1"/>
  <c r="M65" i="1"/>
  <c r="I106" i="1"/>
  <c r="I179" i="1"/>
  <c r="D116" i="1" s="1"/>
  <c r="I191" i="1"/>
  <c r="D117" i="1" s="1"/>
  <c r="I207" i="1"/>
  <c r="D118" i="1" s="1"/>
  <c r="I233" i="1"/>
  <c r="D120" i="1" s="1"/>
  <c r="I243" i="1"/>
  <c r="D121" i="1" s="1"/>
  <c r="I279" i="1"/>
  <c r="D122" i="1" s="1"/>
  <c r="I330" i="1"/>
  <c r="D125" i="1" s="1"/>
  <c r="I368" i="1"/>
  <c r="D128" i="1" s="1"/>
  <c r="I377" i="1"/>
  <c r="D129" i="1" s="1"/>
  <c r="I394" i="1"/>
  <c r="D130" i="1" s="1"/>
  <c r="E47" i="1"/>
  <c r="L48" i="1"/>
  <c r="I48" i="1" s="1"/>
  <c r="L50" i="1"/>
  <c r="E51" i="1"/>
  <c r="L55" i="1"/>
  <c r="E56" i="1"/>
  <c r="L57" i="1"/>
  <c r="L59" i="1"/>
  <c r="E60" i="1"/>
  <c r="H65" i="1"/>
  <c r="I160" i="1"/>
  <c r="D115" i="1" s="1"/>
  <c r="H191" i="1"/>
  <c r="H207" i="1"/>
  <c r="C118" i="1" s="1"/>
  <c r="H233" i="1"/>
  <c r="C120" i="1" s="1"/>
  <c r="I298" i="1"/>
  <c r="D123" i="1" s="1"/>
  <c r="I313" i="1"/>
  <c r="D124" i="1" s="1"/>
  <c r="I343" i="1"/>
  <c r="D126" i="1" s="1"/>
  <c r="I358" i="1"/>
  <c r="D127" i="1" s="1"/>
  <c r="I404" i="1"/>
  <c r="D131" i="1" s="1"/>
  <c r="I415" i="1"/>
  <c r="D132" i="1" s="1"/>
  <c r="H432" i="1"/>
  <c r="H446" i="1"/>
  <c r="C136" i="1" s="1"/>
  <c r="I446" i="1"/>
  <c r="D136" i="1" s="1"/>
  <c r="I86" i="1"/>
  <c r="L51" i="1"/>
  <c r="E52" i="1"/>
  <c r="L54" i="1"/>
  <c r="I54" i="1" s="1"/>
  <c r="E61" i="1"/>
  <c r="E63" i="1"/>
  <c r="I74" i="1"/>
  <c r="I76" i="1"/>
  <c r="I80" i="1"/>
  <c r="I87" i="1"/>
  <c r="I89" i="1"/>
  <c r="I93" i="1"/>
  <c r="I99" i="1"/>
  <c r="I101" i="1"/>
  <c r="I104" i="1"/>
  <c r="I105" i="1"/>
  <c r="H160" i="1"/>
  <c r="H179" i="1"/>
  <c r="C116" i="1" s="1"/>
  <c r="I217" i="1"/>
  <c r="D119" i="1" s="1"/>
  <c r="H298" i="1"/>
  <c r="C123" i="1" s="1"/>
  <c r="H313" i="1"/>
  <c r="C124" i="1" s="1"/>
  <c r="H343" i="1"/>
  <c r="C126" i="1" s="1"/>
  <c r="H358" i="1"/>
  <c r="C127" i="1" s="1"/>
  <c r="H377" i="1"/>
  <c r="C129" i="1" s="1"/>
  <c r="C65" i="1"/>
  <c r="E50" i="1"/>
  <c r="E59" i="1"/>
  <c r="B68" i="1"/>
  <c r="C15" i="1"/>
  <c r="G10" i="1"/>
  <c r="D37" i="1"/>
  <c r="L47" i="1"/>
  <c r="I47" i="1" s="1"/>
  <c r="E48" i="1"/>
  <c r="E49" i="1"/>
  <c r="E57" i="1"/>
  <c r="E58" i="1"/>
  <c r="I75" i="1"/>
  <c r="I82" i="1"/>
  <c r="I88" i="1"/>
  <c r="I95" i="1"/>
  <c r="I100" i="1"/>
  <c r="E53" i="1"/>
  <c r="L62" i="1"/>
  <c r="L63" i="1"/>
  <c r="L64" i="1"/>
  <c r="I78" i="1"/>
  <c r="I91" i="1"/>
  <c r="I96" i="1"/>
  <c r="H137" i="1"/>
  <c r="B418" i="1"/>
  <c r="E46" i="1"/>
  <c r="E55" i="1"/>
  <c r="E62" i="1"/>
  <c r="E64" i="1"/>
  <c r="E37" i="1" l="1"/>
  <c r="H37" i="1"/>
  <c r="O46" i="1"/>
  <c r="E131" i="1"/>
  <c r="E133" i="1"/>
  <c r="B346" i="1"/>
  <c r="E123" i="1"/>
  <c r="I127" i="1"/>
  <c r="I120" i="1"/>
  <c r="B380" i="1"/>
  <c r="B361" i="1"/>
  <c r="I118" i="1"/>
  <c r="B141" i="1"/>
  <c r="B182" i="1"/>
  <c r="C128" i="1"/>
  <c r="I128" i="1" s="1"/>
  <c r="B316" i="1"/>
  <c r="C117" i="1"/>
  <c r="I117" i="1" s="1"/>
  <c r="I123" i="1"/>
  <c r="E125" i="1"/>
  <c r="I122" i="1"/>
  <c r="I133" i="1"/>
  <c r="B220" i="1"/>
  <c r="E116" i="1"/>
  <c r="E120" i="1"/>
  <c r="B236" i="1"/>
  <c r="E122" i="1"/>
  <c r="B333" i="1"/>
  <c r="E118" i="1"/>
  <c r="B407" i="1"/>
  <c r="B210" i="1"/>
  <c r="I131" i="1"/>
  <c r="D137" i="1"/>
  <c r="B371" i="1"/>
  <c r="B246" i="1"/>
  <c r="B194" i="1"/>
  <c r="I129" i="1"/>
  <c r="E127" i="1"/>
  <c r="I125" i="1"/>
  <c r="I116" i="1"/>
  <c r="B163" i="1"/>
  <c r="B397" i="1"/>
  <c r="B435" i="1"/>
  <c r="C115" i="1"/>
  <c r="E129" i="1"/>
  <c r="B282" i="1"/>
  <c r="B428" i="1"/>
  <c r="C135" i="1"/>
  <c r="B302" i="1"/>
  <c r="E132" i="1"/>
  <c r="I132" i="1"/>
  <c r="E128" i="1"/>
  <c r="E124" i="1"/>
  <c r="I124" i="1"/>
  <c r="G15" i="1"/>
  <c r="B6" i="1"/>
  <c r="E121" i="1"/>
  <c r="I121" i="1"/>
  <c r="I119" i="1"/>
  <c r="E119" i="1"/>
  <c r="I126" i="1"/>
  <c r="E126" i="1"/>
  <c r="I130" i="1"/>
  <c r="E130" i="1"/>
  <c r="I136" i="1"/>
  <c r="E136" i="1"/>
  <c r="E65" i="1"/>
  <c r="L65" i="1"/>
  <c r="I65" i="1" s="1"/>
  <c r="B41" i="1"/>
  <c r="E117" i="1" l="1"/>
  <c r="C137" i="1"/>
  <c r="E137" i="1" s="1"/>
  <c r="E115" i="1"/>
  <c r="I115" i="1"/>
  <c r="E135" i="1"/>
  <c r="I135" i="1"/>
  <c r="B109" i="1" l="1"/>
  <c r="I137" i="1"/>
</calcChain>
</file>

<file path=xl/sharedStrings.xml><?xml version="1.0" encoding="utf-8"?>
<sst xmlns="http://schemas.openxmlformats.org/spreadsheetml/2006/main" count="512" uniqueCount="390">
  <si>
    <t xml:space="preserve">ОТЧЕТ </t>
  </si>
  <si>
    <t>о деятельности аппарата Уполномоченного по рассмотрению                                                                                   обращений граждан за 2019 года</t>
  </si>
  <si>
    <t>Общие статистические данные по поступившим обращениям</t>
  </si>
  <si>
    <t xml:space="preserve">1. Всего за 2019 года в адрес Уполномоченного поступило     </t>
  </si>
  <si>
    <t>обращений, в т.ч.:</t>
  </si>
  <si>
    <t>Таблица 1</t>
  </si>
  <si>
    <t>п/п</t>
  </si>
  <si>
    <t>Полученные обращения</t>
  </si>
  <si>
    <t>Количество обращений</t>
  </si>
  <si>
    <t xml:space="preserve">Соотношение с предыдущим годом   (+/-),  %
</t>
  </si>
  <si>
    <t>2019 г.</t>
  </si>
  <si>
    <t>2018 г.</t>
  </si>
  <si>
    <t>Получили устную консультацию</t>
  </si>
  <si>
    <t xml:space="preserve">Поступило письменных обращений, в т.ч.:                                               </t>
  </si>
  <si>
    <t xml:space="preserve">         - по электронной почте</t>
  </si>
  <si>
    <t xml:space="preserve">         - на сайт</t>
  </si>
  <si>
    <t xml:space="preserve">         - через Открытый регион</t>
  </si>
  <si>
    <t>Итого</t>
  </si>
  <si>
    <t>* для сравнения: 2018 г. - 49 коллективных обращений (1707 подписей)</t>
  </si>
  <si>
    <t>* для сравнения: 2018 г. - 253 человека</t>
  </si>
  <si>
    <t>Таблица 2</t>
  </si>
  <si>
    <t>Социальное положение</t>
  </si>
  <si>
    <t>Кол-во граждан</t>
  </si>
  <si>
    <t>% от общего числа обратившихся</t>
  </si>
  <si>
    <t>2018 г</t>
  </si>
  <si>
    <t>Пенсионеры</t>
  </si>
  <si>
    <t>Инвалиды</t>
  </si>
  <si>
    <t>Рабочие, служащие, находящиеся в отпуске</t>
  </si>
  <si>
    <t>Безработные</t>
  </si>
  <si>
    <t>Из категории дети-сироты</t>
  </si>
  <si>
    <t>Многодетные семьи</t>
  </si>
  <si>
    <t>Предприниматели</t>
  </si>
  <si>
    <t>Иностранцы, беженцы</t>
  </si>
  <si>
    <t>Из мест заключения</t>
  </si>
  <si>
    <t>Военнослужащие, сотрудники МЧС, МВД</t>
  </si>
  <si>
    <t>Учащиеся, студенты</t>
  </si>
  <si>
    <t>Представители народностей</t>
  </si>
  <si>
    <t>3. По территориальному признаку поступившие обращения распределились следующим образом:</t>
  </si>
  <si>
    <t>обращений</t>
  </si>
  <si>
    <t>Таблица 3</t>
  </si>
  <si>
    <t>Города и районы края</t>
  </si>
  <si>
    <t>Кол-во поступивших обращений</t>
  </si>
  <si>
    <t>2019 год</t>
  </si>
  <si>
    <t>2018 год</t>
  </si>
  <si>
    <t xml:space="preserve">устных </t>
  </si>
  <si>
    <t>письменных</t>
  </si>
  <si>
    <t xml:space="preserve">% от общего кол-ва </t>
  </si>
  <si>
    <t>устных</t>
  </si>
  <si>
    <t>% от общего кол-ва</t>
  </si>
  <si>
    <t xml:space="preserve">г. Хабаровск          </t>
  </si>
  <si>
    <t xml:space="preserve">г. Комсомольск-на-Амуре      </t>
  </si>
  <si>
    <t xml:space="preserve">Комсомольский район                                                                   </t>
  </si>
  <si>
    <t>Амурский район</t>
  </si>
  <si>
    <t>Аяно-Майский район</t>
  </si>
  <si>
    <t xml:space="preserve">Бикинский район   </t>
  </si>
  <si>
    <t xml:space="preserve">Ванинский район    </t>
  </si>
  <si>
    <t xml:space="preserve">Верхнебуреинский район                                                 </t>
  </si>
  <si>
    <t xml:space="preserve">Вяземский район    </t>
  </si>
  <si>
    <t xml:space="preserve">Нанайский район     </t>
  </si>
  <si>
    <t xml:space="preserve">Николаевский район </t>
  </si>
  <si>
    <t xml:space="preserve">Охотский район       </t>
  </si>
  <si>
    <t xml:space="preserve">Район имени Лазо                               </t>
  </si>
  <si>
    <t xml:space="preserve">Район имени Полины Осипенко          </t>
  </si>
  <si>
    <t xml:space="preserve">Советско-Гаванский район   </t>
  </si>
  <si>
    <t xml:space="preserve">Солнечный район  </t>
  </si>
  <si>
    <t>Тугуро-Чумиканский район</t>
  </si>
  <si>
    <t xml:space="preserve">Ульчский район    </t>
  </si>
  <si>
    <t xml:space="preserve">Хабаровский район  </t>
  </si>
  <si>
    <t>Таблица 4</t>
  </si>
  <si>
    <t>Субъекты</t>
  </si>
  <si>
    <t xml:space="preserve">Амурская область                           </t>
  </si>
  <si>
    <t>Астраханская область</t>
  </si>
  <si>
    <t xml:space="preserve">Еврейская Автономная область     </t>
  </si>
  <si>
    <t>Иркутская область</t>
  </si>
  <si>
    <t>Калужская область</t>
  </si>
  <si>
    <t>Камчатский край</t>
  </si>
  <si>
    <t>Костромская область</t>
  </si>
  <si>
    <t>Краснодарский край</t>
  </si>
  <si>
    <t>Красноярский край</t>
  </si>
  <si>
    <t>Магаданская область</t>
  </si>
  <si>
    <t>Москва и Московская область</t>
  </si>
  <si>
    <t>Омская область</t>
  </si>
  <si>
    <t>Оренбургская область</t>
  </si>
  <si>
    <t>Новосибирская область</t>
  </si>
  <si>
    <t>Пермский край</t>
  </si>
  <si>
    <t>Приморский край</t>
  </si>
  <si>
    <t>Ростовская область</t>
  </si>
  <si>
    <t>Санкт-Петербург и Ленинградская обл.</t>
  </si>
  <si>
    <t>Саратовская область</t>
  </si>
  <si>
    <t>Саха (Якутия)</t>
  </si>
  <si>
    <t>Свердловская область</t>
  </si>
  <si>
    <t>Смоленская область</t>
  </si>
  <si>
    <t>Ставропольский край</t>
  </si>
  <si>
    <t>Томская область</t>
  </si>
  <si>
    <t>Челябинская область</t>
  </si>
  <si>
    <t>Ярославская область</t>
  </si>
  <si>
    <t>Ямало-Ненецкий Автономный округ</t>
  </si>
  <si>
    <t>Республика Башкортостан</t>
  </si>
  <si>
    <t>Республика Адыгея</t>
  </si>
  <si>
    <t>Республика Карелия</t>
  </si>
  <si>
    <t>Республика Мордовия</t>
  </si>
  <si>
    <t>Республика Белоруссия</t>
  </si>
  <si>
    <t>Республика Киргизия</t>
  </si>
  <si>
    <t>Израиль</t>
  </si>
  <si>
    <t>4. По разделам тематического классификатора вопросы, поставленные в поступивших обращениях, распределились следующим образом:</t>
  </si>
  <si>
    <t>вопросов*</t>
  </si>
  <si>
    <t>* -разница в количестве вопросов и обращений складывается в связи с тем, что в ряде обращений затрагивается несколько вопросов</t>
  </si>
  <si>
    <t>Таблица 5</t>
  </si>
  <si>
    <t>№ раздела</t>
  </si>
  <si>
    <t>Наименование раздела классификатора</t>
  </si>
  <si>
    <t xml:space="preserve">Кол-во вопросов </t>
  </si>
  <si>
    <t>Кол-во вопросов</t>
  </si>
  <si>
    <t>Разница с  предыдущим периодом   %</t>
  </si>
  <si>
    <t xml:space="preserve"> Вопросы промышленности, строительства, транспорта и связи</t>
  </si>
  <si>
    <t xml:space="preserve"> Вопросы труда и заработной платы </t>
  </si>
  <si>
    <t xml:space="preserve">Вопросы агропромышленного комплекса </t>
  </si>
  <si>
    <t xml:space="preserve">Вопросы государства, общества, политики </t>
  </si>
  <si>
    <t xml:space="preserve">Вопросы науки, культуры, информации </t>
  </si>
  <si>
    <t>Вопросы обеспечения и защиты прав и интересов ребенка. Образование</t>
  </si>
  <si>
    <t xml:space="preserve">Торговля </t>
  </si>
  <si>
    <t>Вопросы жилья и коммунально-бытового обслуживания. Жилищные вопросы</t>
  </si>
  <si>
    <t>Социальное обеспечение и социальная защита</t>
  </si>
  <si>
    <t xml:space="preserve"> Финансовые вопросы</t>
  </si>
  <si>
    <t>Вопросы здравоохранения</t>
  </si>
  <si>
    <t>Служба в Вооруженных силах РФ</t>
  </si>
  <si>
    <t>Вопросы суда, прокуратуры,  юстиции, адвокатуры, арбитража и нотариата</t>
  </si>
  <si>
    <t>Работа с обращениями граждан</t>
  </si>
  <si>
    <t>Экология и природопользование</t>
  </si>
  <si>
    <t>Работа органов внутренних дел</t>
  </si>
  <si>
    <t>Экономическая реформа, создание рыночной инфраструктуры: практика, проблемы</t>
  </si>
  <si>
    <t>Вопросы миграционной политики</t>
  </si>
  <si>
    <t>Другие вопросы</t>
  </si>
  <si>
    <t>Приветствия, поздравления</t>
  </si>
  <si>
    <t>Работа органов по делам гражданской обороны, ЧС и пожарной безопасности Хабаровского края</t>
  </si>
  <si>
    <t>Работа органов федеральной службы исполнения наказания</t>
  </si>
  <si>
    <t>5. Распределение поступивших вопросов по кодам тематического классификатора:</t>
  </si>
  <si>
    <t>01. Вопросы промышленности, строительства, транспорта и связи</t>
  </si>
  <si>
    <t>вопросов</t>
  </si>
  <si>
    <t>Таблица 6</t>
  </si>
  <si>
    <t>Вопросы</t>
  </si>
  <si>
    <t xml:space="preserve">устные </t>
  </si>
  <si>
    <t xml:space="preserve">письменные </t>
  </si>
  <si>
    <t>Вопросы промышленности</t>
  </si>
  <si>
    <t>Строительство жилья</t>
  </si>
  <si>
    <t>Индивидуальное жилищное строительство</t>
  </si>
  <si>
    <t>Другие вопросы строительства</t>
  </si>
  <si>
    <t>Нарушение санитарных норм при строительстве</t>
  </si>
  <si>
    <t>Строительство объектов соц.сферы</t>
  </si>
  <si>
    <t>Выделение земельных участков для строительства жилья в городских и сельских поселениях</t>
  </si>
  <si>
    <t>Работа автомобильного транспорта</t>
  </si>
  <si>
    <t>Работа воздушного транспорта</t>
  </si>
  <si>
    <t>Работа городского пассажирского транспорта</t>
  </si>
  <si>
    <t>Работа пассажирского транспорта на селе</t>
  </si>
  <si>
    <t>Работа почты и телеграфа</t>
  </si>
  <si>
    <t>Вопросы работы связи</t>
  </si>
  <si>
    <t>Сотовая и электронная связь, интернет</t>
  </si>
  <si>
    <t xml:space="preserve">02. Вопросы труда и заработной платы </t>
  </si>
  <si>
    <t>Таблица 7</t>
  </si>
  <si>
    <t>Организация труда и заработной платы на госпредприятиях, в розничных структурах государственного управления, акционерных предприятиях</t>
  </si>
  <si>
    <t>Оплата труда занятых в частном секторе производства и обслуживания</t>
  </si>
  <si>
    <t>Организация труда в частном секторе производства и обслуживания</t>
  </si>
  <si>
    <t>Увольнение</t>
  </si>
  <si>
    <t>Безработица, трудоустройство, биржа труда</t>
  </si>
  <si>
    <t>Трудовой стаж, трудовые книжки</t>
  </si>
  <si>
    <t>Отпуска. Оплата бюллетеней (по болезни, уходу за ребенком и т.п.)</t>
  </si>
  <si>
    <t>Техника безопасности. Оформление документации по трудовому увечью</t>
  </si>
  <si>
    <t>Забастовки, трудовые конфликты</t>
  </si>
  <si>
    <t>Задержка выплаты заработной платы</t>
  </si>
  <si>
    <t>Вопросы труда, заработной платы, пособий в связи с реорганизацией, банкротством предприятий</t>
  </si>
  <si>
    <t>Вопросы государственной и муниципальной службы. Организация труда и зарплаты</t>
  </si>
  <si>
    <t>Вопросы труда, заработной платы в связи с работой  в районах Крайнего Севера и приравненных к ним местностях</t>
  </si>
  <si>
    <t xml:space="preserve">03. Вопросы агропромышленного комплекса </t>
  </si>
  <si>
    <t>Таблица 8</t>
  </si>
  <si>
    <t>Землевладение, земельная реформа</t>
  </si>
  <si>
    <t>Колективное садоводство, огородничество, некоммерческие садовые товарищества</t>
  </si>
  <si>
    <t>Рыбное хозяйство, добыча и переработка рыбы</t>
  </si>
  <si>
    <t>Охотничье хозяйство, пчеловодство</t>
  </si>
  <si>
    <t>Выделение земельных участков для строительства, фермерства</t>
  </si>
  <si>
    <t>Частная собственность на землю</t>
  </si>
  <si>
    <t xml:space="preserve">04. Вопросы государства, общества, политики </t>
  </si>
  <si>
    <t>Таблица 9</t>
  </si>
  <si>
    <t>Совершенствование законодательства</t>
  </si>
  <si>
    <t>Работа Правительства РФ, оценка принимаемых решений</t>
  </si>
  <si>
    <t>Работа органов местного самоуправления</t>
  </si>
  <si>
    <t>Вопросы реглигии. Жалобы и просьбы верующих</t>
  </si>
  <si>
    <t>Деятельность политических партий, других общ.организаций</t>
  </si>
  <si>
    <t>Выборы в представительные органы субъектов, ОМС</t>
  </si>
  <si>
    <t>Национальная политика и межнациональные отношения</t>
  </si>
  <si>
    <t>Работа избирательных комиссий</t>
  </si>
  <si>
    <t>Злоупотребление служебным положением руководителями органов гос.и муниципальной службы</t>
  </si>
  <si>
    <r>
      <t>05. Вопросы н</t>
    </r>
    <r>
      <rPr>
        <b/>
        <sz val="12"/>
        <color rgb="FF000000"/>
        <rFont val="Times New Roman"/>
        <family val="1"/>
        <charset val="204"/>
      </rPr>
      <t>ауки, культуры, информации</t>
    </r>
    <r>
      <rPr>
        <sz val="12"/>
        <color rgb="FF000000"/>
        <rFont val="Times New Roman"/>
        <family val="1"/>
        <charset val="204"/>
      </rPr>
      <t xml:space="preserve"> </t>
    </r>
  </si>
  <si>
    <t>Таблица 10</t>
  </si>
  <si>
    <t>Вопросы культуры, материальной базы. О работе руководителей органов и учреждений культуры</t>
  </si>
  <si>
    <t>Вопросы физ.воспитания, развития материальной базы спорта, туризм. Оценка руководителей</t>
  </si>
  <si>
    <t>Средства массовой информации (ТВ, радио, пресса). О работе руководителей.</t>
  </si>
  <si>
    <t>Другие вопросы науки, культуры, информация</t>
  </si>
  <si>
    <t>06. Вопросы обеспечения и защиты прав и интересов ребенка.  Образование</t>
  </si>
  <si>
    <t>вопроса</t>
  </si>
  <si>
    <t>Таблица 11</t>
  </si>
  <si>
    <t>Вопросы средне-специального образования</t>
  </si>
  <si>
    <t>Вопросы опекунства, попечительства, усыновления</t>
  </si>
  <si>
    <t>Другие вопросы обеспечения и защиты прав и интересов ребенка, образования</t>
  </si>
  <si>
    <t>Вопросы работы детских дошкольных учреждений. Оплата за пребывание в них</t>
  </si>
  <si>
    <t>Работа государственных общеобразовательных школ, интернатов, детских домов и иных образовательных учреждений</t>
  </si>
  <si>
    <t>Работа внешкольных учреждений (юных техников, лагеря отдыха и т.д.)</t>
  </si>
  <si>
    <t>Вопросы жестокого обращения с ребенком</t>
  </si>
  <si>
    <t>Вопросы сохранения жилых помещений, закрепленных за детьми сиротами и детьми, оставшимися без попечения родителей. Предоставление жилья</t>
  </si>
  <si>
    <t>Вопросы реализации прав ребенка на получение медицинской помощи</t>
  </si>
  <si>
    <t>Вопросы соблюдения прав ребенка при трудоустройстве</t>
  </si>
  <si>
    <r>
      <t>07. Торговля</t>
    </r>
    <r>
      <rPr>
        <sz val="12"/>
        <color theme="1"/>
        <rFont val="Times New Roman"/>
        <family val="1"/>
        <charset val="204"/>
      </rPr>
      <t xml:space="preserve"> </t>
    </r>
  </si>
  <si>
    <t>Таблица 12</t>
  </si>
  <si>
    <t>Работа органов торговли, торговое обслуживание</t>
  </si>
  <si>
    <t>Вопросы торговли продовольственными товарами</t>
  </si>
  <si>
    <t>Качество товаров. Защита прав потребителей</t>
  </si>
  <si>
    <t>Торговля и местные органы власти. Размещение торговых точек</t>
  </si>
  <si>
    <t>08. Вопросы жилья и коммунально-бытового обслуживания. Жилищные вопросы</t>
  </si>
  <si>
    <t>Таблица 13</t>
  </si>
  <si>
    <t>Нарушения при распределении жилья и улучшении жилищных условий</t>
  </si>
  <si>
    <t>Переселение из подвалов, бараков, коммунальных квартир, общежитий, аварийных домов, санитарно-защитных зон</t>
  </si>
  <si>
    <t>Предоставление общежитий</t>
  </si>
  <si>
    <t>Предоставление жилья</t>
  </si>
  <si>
    <t>Купля продажа квартир, домов</t>
  </si>
  <si>
    <t>Вопросы ЖСК и соинвесторов жилищного строительства</t>
  </si>
  <si>
    <t>Другие жилищные вопросы</t>
  </si>
  <si>
    <t>Постановка на учет и восстановление в очереди на получение жилья</t>
  </si>
  <si>
    <t>Проблемы жилья в сельской местности</t>
  </si>
  <si>
    <t>Государственные жилищные сертификаты</t>
  </si>
  <si>
    <t>Выделение жилья молодым семьям, специалистам, МЖК</t>
  </si>
  <si>
    <t>ГСЖ, приобретение жилья гражданами, выезжающими из районов Крайнего Севера</t>
  </si>
  <si>
    <t>Коммунально-бытовое хозяйство и предоставление услуг в условиях рынка</t>
  </si>
  <si>
    <t>Эксплуатация и ремонт квартир в домах государственного и муниципального жилищного фонда</t>
  </si>
  <si>
    <t>Эксплуатация и ремонт приватизированных квартир (частного жилищного фонда), управляющие компании, формы управления собственностью, ТСЖ</t>
  </si>
  <si>
    <t>Спорные вопросы по индивидуальному землепользованию и домовладению в городах и рабочих поселках.</t>
  </si>
  <si>
    <t>Оплата жилищно-коммунальных услуг. Тарифы за электроэнергию</t>
  </si>
  <si>
    <t>Обеспечение населения топливом. Подготовка жилищного фонда к зиме.</t>
  </si>
  <si>
    <t>Благоустройство городов и поселков. Борьба с антисанитарией</t>
  </si>
  <si>
    <t>Обслуживание автолюбителей (АЗС, гаражи, стоянки)</t>
  </si>
  <si>
    <t>Другие вопросы коммунально-бытового обслуживания</t>
  </si>
  <si>
    <t>О перепланировке квартир</t>
  </si>
  <si>
    <t>Обеспечение теплом</t>
  </si>
  <si>
    <t>Обеспечение газом</t>
  </si>
  <si>
    <t>Обеспечение горячей водой</t>
  </si>
  <si>
    <t>Обеспечение холодной водой</t>
  </si>
  <si>
    <t>Обеспечение электричеством</t>
  </si>
  <si>
    <t>Ремонт дорог</t>
  </si>
  <si>
    <t>Ремонт кровель</t>
  </si>
  <si>
    <t>Ремонт муниципальных домов</t>
  </si>
  <si>
    <t>09. Социальное обеспечение и социальная защита</t>
  </si>
  <si>
    <t>Таблица 14</t>
  </si>
  <si>
    <t>Деятельность органов системы социального обеспечения и их должностных лиц</t>
  </si>
  <si>
    <t>Назначение и пересмотр размера пенсий</t>
  </si>
  <si>
    <t>Социальное обеспечение и льготы УОВ, ИОВ, участников трудового фронта, инвалидов вооруженных сил, в том числе воинов-интернационалистов, несовершеннолетних узников концлагерей и приравненных к этой категории граждан</t>
  </si>
  <si>
    <t>Материальная помощь пенсионерам и другим категориям малообеспеченных слоев населения, инвалидам всех категорий</t>
  </si>
  <si>
    <t>Устройство в дома ветеранов, инвалидов, престарелых и др. Их работа</t>
  </si>
  <si>
    <t>Социальная защита молодежи, детей. Проблемы семьи, выплата пособий и компенсации на детей</t>
  </si>
  <si>
    <t>Другие вопросы социального обеспечения</t>
  </si>
  <si>
    <t>Установление инвалидности. МСЭ</t>
  </si>
  <si>
    <t>Материальная помощь многодетным и неполным семьям</t>
  </si>
  <si>
    <t>Вопросы пенсионного фонда</t>
  </si>
  <si>
    <t>Перерасчет пенсии. Задержка выплаты пенсии</t>
  </si>
  <si>
    <t>Социальная защита лиц без определенного места жительства, освободившихся из мест лишения свободы</t>
  </si>
  <si>
    <t>О звании «Ветеран труда», «Участник трудового фронта»</t>
  </si>
  <si>
    <t>10. Финансовые вопросы</t>
  </si>
  <si>
    <t>Таблица 15</t>
  </si>
  <si>
    <t>О работе финансовых органов и их руководителей</t>
  </si>
  <si>
    <t>Банковская система</t>
  </si>
  <si>
    <t>Налоговая служба: налоги, сборы и штрафы</t>
  </si>
  <si>
    <t>Ссуды кредиты населению</t>
  </si>
  <si>
    <t>Индексация и выплата сбережений</t>
  </si>
  <si>
    <t>Другие финансовые вопросы</t>
  </si>
  <si>
    <t>Выделение субсидий для северян</t>
  </si>
  <si>
    <t>Учреждения страхования и их работа</t>
  </si>
  <si>
    <t>11. Вопросы здравоохранения</t>
  </si>
  <si>
    <t>Таблица 16</t>
  </si>
  <si>
    <t>Здравоохранение и развитие материальной базы</t>
  </si>
  <si>
    <t>Работа государственных медицинских служб и их руководителей. Жалобы на закрытие медицинских учреждений</t>
  </si>
  <si>
    <t>Помещение в больницы и специализированные лечебные учреждения</t>
  </si>
  <si>
    <t>О медицинском обслуживании, диагностике</t>
  </si>
  <si>
    <t>Обеспечение лекарственными препаратами и средствами медицинского назначения</t>
  </si>
  <si>
    <t>Протезирование (зубное, глазное, ортопедическое)</t>
  </si>
  <si>
    <t>Другие вопросы здравоохранения</t>
  </si>
  <si>
    <t>О выделении средств на лечение</t>
  </si>
  <si>
    <t>Санаторное лечение</t>
  </si>
  <si>
    <t>Работа скорой и неотложной медицинской помощи</t>
  </si>
  <si>
    <t>Медицинское обслуживание сельских жителей</t>
  </si>
  <si>
    <t>12. Служба в Вооруженных силах РФ</t>
  </si>
  <si>
    <t>Таблица 17</t>
  </si>
  <si>
    <t>Материальное и финансовое обеспечение военнослужащих</t>
  </si>
  <si>
    <t>Вопросы пенсионного обеспечения военнослужащих</t>
  </si>
  <si>
    <t>Воинская присяга, дисциплина и солдатская служба. Неуставные отношения</t>
  </si>
  <si>
    <t>Другие вопросы Вооруженных сил</t>
  </si>
  <si>
    <t>О предоставлении жилищных сертификатов</t>
  </si>
  <si>
    <t>О призыве в армию</t>
  </si>
  <si>
    <t>Вопросы альтернативной службы</t>
  </si>
  <si>
    <t>13. Вопросы суда, прокуратуры,  юстиции, адвокатуры, арбитража и нотариата</t>
  </si>
  <si>
    <t>Таблица 18</t>
  </si>
  <si>
    <t>О деятельности судебных органов и их работников</t>
  </si>
  <si>
    <t>О работе органов прокуратуры</t>
  </si>
  <si>
    <t>Жалобы по неисполнению судебных решений</t>
  </si>
  <si>
    <t>Заявления о пересмотре судебных дел</t>
  </si>
  <si>
    <t>О деятельности судебных приставов</t>
  </si>
  <si>
    <t>О деятельности мировых судей</t>
  </si>
  <si>
    <t>Другие вопросы деятельности судебных органов, прокуратуры, юстиции, арбитража, адвокатуры, нотариата</t>
  </si>
  <si>
    <t>О работе органов ЗАГС</t>
  </si>
  <si>
    <t>Споры о праве на наследство</t>
  </si>
  <si>
    <t>14. Работа с обращениями граждан</t>
  </si>
  <si>
    <t>Таблица 19</t>
  </si>
  <si>
    <t>Просьбы о личном приеме Уполномоченным по правам человека</t>
  </si>
  <si>
    <t>Работа с письменными обращениями граждан</t>
  </si>
  <si>
    <t>Запросы об архивных данных</t>
  </si>
  <si>
    <t>Другие вопросы рассмотрения обращений граждан</t>
  </si>
  <si>
    <t>15. Экология и природопользование</t>
  </si>
  <si>
    <t>Таблица 20</t>
  </si>
  <si>
    <t>Промышленное производство и окружающая среда</t>
  </si>
  <si>
    <t>Вопросы лесного хозяйства и окружающей среды</t>
  </si>
  <si>
    <t>Использование природных ресурсов. Проблемы геологии.</t>
  </si>
  <si>
    <t>16. Работа органов внутренних дел</t>
  </si>
  <si>
    <t>Таблица 21</t>
  </si>
  <si>
    <t>Пребывание задержанных в изоляторах временного содержания ОВД. Пребывание в спец.приемниках ОВД</t>
  </si>
  <si>
    <t>Паспортная система. Прописка.  Регистрация</t>
  </si>
  <si>
    <t>Работа органов государственной инспекции безопасности дорожного движения</t>
  </si>
  <si>
    <t>О нарушении законности и злоупотребление служебным положением работников ОВД</t>
  </si>
  <si>
    <t>Другие вопросы работы органов внутренних дел</t>
  </si>
  <si>
    <t>Борьба с коррупцией и орг преступностью</t>
  </si>
  <si>
    <t>Уголовные преступления против личности</t>
  </si>
  <si>
    <t>Въезд в Россию, выезд за границу, ОВИР</t>
  </si>
  <si>
    <t>О правонарушениях и преступлениях несовершеннолетними</t>
  </si>
  <si>
    <t>Работа органов дознания и следствия, обжалования их действий</t>
  </si>
  <si>
    <t>О конфликтах на бытовой почве</t>
  </si>
  <si>
    <t>17. Экономическая реформа, создание рыночной инфраструктуры: практика, проблемы</t>
  </si>
  <si>
    <t>Таблица 22</t>
  </si>
  <si>
    <t xml:space="preserve">                         Вопросы</t>
  </si>
  <si>
    <t>Приватизация. Критика руководителей</t>
  </si>
  <si>
    <t>Конкуренция. Банкротство предприятий</t>
  </si>
  <si>
    <t>Приватизация квартир, домов. Рынок жилья</t>
  </si>
  <si>
    <t>Вопросы экономической реформы, среднего бизнеса и предпринимательства</t>
  </si>
  <si>
    <t>18. Вопросы миграционной политики</t>
  </si>
  <si>
    <t>Таблица 23</t>
  </si>
  <si>
    <t xml:space="preserve">                        Вопросы</t>
  </si>
  <si>
    <t xml:space="preserve">письменных </t>
  </si>
  <si>
    <t>Вопросы предоставления гражданства РФ</t>
  </si>
  <si>
    <t>О программе переселения соотечественников и её реализации</t>
  </si>
  <si>
    <t>Жалобы мигрантов на нарушение законодательства РФ о гражданстве и процедуру его оформления ФМС</t>
  </si>
  <si>
    <t>Другие вопросы миграционной политики</t>
  </si>
  <si>
    <t>19. Другие вопросы</t>
  </si>
  <si>
    <t>Таблица 24</t>
  </si>
  <si>
    <t>Письма по вопросам, не вошедшим в классификатор</t>
  </si>
  <si>
    <t>20. Приветствия, поздравления</t>
  </si>
  <si>
    <t>учет не ведется</t>
  </si>
  <si>
    <t>21. Работа органов по делам гражданской обороны, ЧС и пожарной безопасности Хабаровского края</t>
  </si>
  <si>
    <r>
      <t xml:space="preserve">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Таблица 24</t>
    </r>
  </si>
  <si>
    <t xml:space="preserve">письмен. </t>
  </si>
  <si>
    <t>О работе службы МЧС</t>
  </si>
  <si>
    <t>22. Работа органов федеральной службы исполнения наказания</t>
  </si>
  <si>
    <r>
      <t xml:space="preserve">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Таблица 26</t>
    </r>
  </si>
  <si>
    <t>Таблица 25</t>
  </si>
  <si>
    <t>Вопросы материально-бытового обеспечения подозреваемых, обвиняемых и осужденных в учреждениях  ФСИН</t>
  </si>
  <si>
    <t>Соблюдение трудового законодательства в учреждениях ФСИН</t>
  </si>
  <si>
    <t>Организация медицинской помощи подозреваемым, обвиняемым и осужденным в учреждениях ФСИН</t>
  </si>
  <si>
    <t>Вопросы соблюдения прав подозреваемых, обвиняемых и осужденных на свидание, переписку, предоставление телефонных переговоров, прием и передачу посылок и передач</t>
  </si>
  <si>
    <t>Жалобы на действия (бездействие) сотрудников администраций учреждений ФСИН</t>
  </si>
  <si>
    <t>Вопросы условно-досрочного освобождения. Перевод на облегченные условия содержания</t>
  </si>
  <si>
    <t>Вопросы амнистии</t>
  </si>
  <si>
    <t>Другие жалобы на условия содержания в учреждениях ФСИН</t>
  </si>
  <si>
    <t>Хван В.В.</t>
  </si>
  <si>
    <t>3.1. Обращения из муниципальных образований Хабаровского края:</t>
  </si>
  <si>
    <t xml:space="preserve">письм. </t>
  </si>
  <si>
    <t>% от числа обратившихся</t>
  </si>
  <si>
    <t>3.2. Обращения граждан из 35 субъектов Федерации, республик и государств:</t>
  </si>
  <si>
    <t>Республика Казахстан</t>
  </si>
  <si>
    <t>О работе железнодорожного транспорта</t>
  </si>
  <si>
    <t>Работа транспорта и руководителей транспортных организаций</t>
  </si>
  <si>
    <t>Обустройство переселенцев</t>
  </si>
  <si>
    <t>Соотношение к предыдущему с предыдущим годом                               (+/-),  %</t>
  </si>
  <si>
    <t>Соотношение к предыдущим годом %                            (-/+)</t>
  </si>
  <si>
    <t xml:space="preserve">1.2. В адрес Уполномоченного поступило 38 коллективных обращений граждан                                                                                                (1011 подписей). </t>
  </si>
  <si>
    <t>в 5,5 раза</t>
  </si>
  <si>
    <t xml:space="preserve">1.3. Уполномоченный по правам человека принял 178 человек на личных приемах                                                           (Амурский, Ванинский, Верхнебуреинский, Тугуро-Чумиканский, им. Лазо районы,                                                                                                   г. Комсомольск-на-Амуре, г. Советская Гавань, г. Хабаровск) </t>
  </si>
  <si>
    <t>меньше в 2,1 раза</t>
  </si>
  <si>
    <t>меньше в 3,3 раза</t>
  </si>
  <si>
    <t>меньше                   в 4,1 раза</t>
  </si>
  <si>
    <t>меньше                в 2,1 раза</t>
  </si>
  <si>
    <t>меньше                                   в 3 раза</t>
  </si>
  <si>
    <t>меньше                             в 23 раза</t>
  </si>
  <si>
    <t>меньше                        в 5,8 раза</t>
  </si>
  <si>
    <t>меньше                          в 4 раза</t>
  </si>
  <si>
    <t>меньше                        в 1,7 раза</t>
  </si>
  <si>
    <t>меньше                             в 5,9 раза</t>
  </si>
  <si>
    <t>меньше                       в 1,9 раза</t>
  </si>
  <si>
    <t>2. Исходя из социального положения,  к Уполномоченному обратились (наличие указаний на социальное положение - 1786 человек, что составляет 84,2% от общего числа обратившихся):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</si>
</sst>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/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horizontal="right" wrapText="1"/>
    </xf>
    <xf numFmtId="0" fontId="5" fillId="0" borderId="0" xfId="0" applyFont="1" applyAlignment="1">
      <alignment horizontal="justify" vertical="center"/>
    </xf>
    <xf numFmtId="0" fontId="0" fillId="0" borderId="0" xfId="0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/>
    <xf numFmtId="0" fontId="0" fillId="0" borderId="0" xfId="0" applyFill="1"/>
    <xf numFmtId="0" fontId="7" fillId="2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0" fillId="0" borderId="2" xfId="0" applyBorder="1"/>
    <xf numFmtId="0" fontId="4" fillId="2" borderId="1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164" fontId="4" fillId="2" borderId="2" xfId="0" applyNumberFormat="1" applyFont="1" applyFill="1" applyBorder="1" applyAlignment="1">
      <alignment horizontal="center" vertical="top"/>
    </xf>
    <xf numFmtId="164" fontId="0" fillId="2" borderId="2" xfId="0" applyNumberForma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top"/>
    </xf>
    <xf numFmtId="164" fontId="4" fillId="3" borderId="2" xfId="0" applyNumberFormat="1" applyFont="1" applyFill="1" applyBorder="1" applyAlignment="1">
      <alignment horizontal="center" vertical="top"/>
    </xf>
    <xf numFmtId="164" fontId="4" fillId="3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0" fillId="0" borderId="4" xfId="0" applyBorder="1"/>
    <xf numFmtId="0" fontId="4" fillId="0" borderId="4" xfId="0" applyFont="1" applyFill="1" applyBorder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horizontal="justify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2" xfId="0" applyFont="1" applyBorder="1" applyAlignment="1"/>
    <xf numFmtId="0" fontId="2" fillId="0" borderId="11" xfId="0" applyFont="1" applyBorder="1" applyAlignment="1"/>
    <xf numFmtId="0" fontId="2" fillId="0" borderId="12" xfId="0" applyFont="1" applyFill="1" applyBorder="1" applyAlignment="1"/>
    <xf numFmtId="0" fontId="2" fillId="0" borderId="11" xfId="0" applyFont="1" applyFill="1" applyBorder="1" applyAlignment="1"/>
    <xf numFmtId="0" fontId="4" fillId="0" borderId="10" xfId="0" applyFont="1" applyFill="1" applyBorder="1" applyAlignment="1"/>
    <xf numFmtId="0" fontId="4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/>
    <xf numFmtId="0" fontId="4" fillId="0" borderId="0" xfId="0" applyFont="1" applyFill="1"/>
    <xf numFmtId="0" fontId="7" fillId="0" borderId="0" xfId="0" applyFont="1" applyFill="1" applyAlignment="1">
      <alignment horizontal="justify" vertical="center"/>
    </xf>
    <xf numFmtId="0" fontId="9" fillId="0" borderId="0" xfId="0" applyFont="1" applyFill="1"/>
    <xf numFmtId="0" fontId="10" fillId="0" borderId="0" xfId="0" applyFont="1" applyFill="1" applyAlignment="1">
      <alignment horizontal="right" vertical="center"/>
    </xf>
    <xf numFmtId="0" fontId="9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9" fillId="0" borderId="0" xfId="0" applyFont="1" applyAlignment="1"/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10" xfId="0" applyFont="1" applyFill="1" applyBorder="1" applyAlignment="1">
      <alignment horizontal="justify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/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Border="1" applyAlignment="1"/>
    <xf numFmtId="0" fontId="4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/>
    </xf>
    <xf numFmtId="0" fontId="9" fillId="0" borderId="0" xfId="0" applyFont="1" applyBorder="1" applyAlignment="1"/>
    <xf numFmtId="0" fontId="10" fillId="0" borderId="8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/>
    <xf numFmtId="0" fontId="7" fillId="0" borderId="10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/>
    <xf numFmtId="0" fontId="9" fillId="0" borderId="11" xfId="0" applyFont="1" applyFill="1" applyBorder="1" applyAlignment="1"/>
    <xf numFmtId="0" fontId="4" fillId="0" borderId="10" xfId="0" applyFont="1" applyFill="1" applyBorder="1" applyAlignment="1">
      <alignment vertical="center" wrapText="1"/>
    </xf>
    <xf numFmtId="0" fontId="0" fillId="0" borderId="12" xfId="0" applyFill="1" applyBorder="1" applyAlignment="1"/>
    <xf numFmtId="0" fontId="0" fillId="0" borderId="11" xfId="0" applyFill="1" applyBorder="1" applyAlignment="1"/>
    <xf numFmtId="0" fontId="4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0" fillId="0" borderId="12" xfId="0" applyBorder="1" applyAlignment="1"/>
    <xf numFmtId="0" fontId="0" fillId="0" borderId="11" xfId="0" applyBorder="1" applyAlignment="1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Fill="1" applyAlignment="1"/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Alignment="1"/>
    <xf numFmtId="0" fontId="2" fillId="0" borderId="0" xfId="0" applyFont="1" applyAlignment="1"/>
    <xf numFmtId="0" fontId="7" fillId="0" borderId="8" xfId="0" applyFont="1" applyBorder="1" applyAlignment="1">
      <alignment horizontal="right" vertical="center"/>
    </xf>
    <xf numFmtId="0" fontId="9" fillId="0" borderId="8" xfId="0" applyFont="1" applyBorder="1" applyAlignment="1"/>
    <xf numFmtId="0" fontId="7" fillId="0" borderId="8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0" fillId="0" borderId="0" xfId="0" applyFill="1" applyBorder="1" applyAlignment="1"/>
    <xf numFmtId="0" fontId="4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0" fillId="0" borderId="12" xfId="0" applyFont="1" applyBorder="1" applyAlignment="1"/>
    <xf numFmtId="0" fontId="0" fillId="0" borderId="11" xfId="0" applyFont="1" applyBorder="1" applyAlignment="1"/>
    <xf numFmtId="0" fontId="10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9" fillId="0" borderId="0" xfId="0" applyFont="1" applyFill="1" applyBorder="1" applyAlignment="1"/>
    <xf numFmtId="0" fontId="4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/>
    <xf numFmtId="0" fontId="9" fillId="0" borderId="11" xfId="0" applyFont="1" applyBorder="1" applyAlignment="1"/>
    <xf numFmtId="0" fontId="4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 wrapText="1"/>
    </xf>
    <xf numFmtId="0" fontId="0" fillId="0" borderId="12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/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/>
    <xf numFmtId="0" fontId="2" fillId="0" borderId="11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Alignment="1"/>
    <xf numFmtId="0" fontId="7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/>
    <xf numFmtId="0" fontId="4" fillId="0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10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/>
    </xf>
    <xf numFmtId="0" fontId="9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/>
    <xf numFmtId="164" fontId="8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right"/>
    </xf>
    <xf numFmtId="0" fontId="4" fillId="3" borderId="10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/>
    <xf numFmtId="164" fontId="8" fillId="3" borderId="2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/>
    <xf numFmtId="0" fontId="4" fillId="0" borderId="10" xfId="0" applyFont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/>
    <xf numFmtId="164" fontId="8" fillId="2" borderId="2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/>
    <xf numFmtId="0" fontId="0" fillId="0" borderId="7" xfId="0" applyBorder="1" applyAlignment="1"/>
    <xf numFmtId="0" fontId="0" fillId="0" borderId="9" xfId="0" applyBorder="1" applyAlignment="1"/>
    <xf numFmtId="0" fontId="9" fillId="0" borderId="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8" xfId="0" applyFont="1" applyBorder="1" applyAlignment="1">
      <alignment horizontal="right" vertical="center"/>
    </xf>
    <xf numFmtId="0" fontId="0" fillId="0" borderId="8" xfId="0" applyFont="1" applyBorder="1" applyAlignment="1"/>
    <xf numFmtId="0" fontId="8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/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/>
    <xf numFmtId="164" fontId="8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9"/>
      <sheetName val="февраль 2019"/>
      <sheetName val="март 2019"/>
      <sheetName val="1 кв"/>
      <sheetName val="апрель-19"/>
      <sheetName val="май-19"/>
      <sheetName val="июнь-19"/>
      <sheetName val="II кв"/>
      <sheetName val="I полуг 2019"/>
      <sheetName val="июль"/>
      <sheetName val="август"/>
      <sheetName val="сентябрь"/>
      <sheetName val="III кв."/>
      <sheetName val="9 мес."/>
      <sheetName val="октябрь"/>
      <sheetName val="ноябрь"/>
      <sheetName val="11,5 мес"/>
      <sheetName val="декабрь"/>
      <sheetName val="IV кв"/>
      <sheetName val="годовой 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C10">
            <v>671</v>
          </cell>
        </row>
        <row r="11">
          <cell r="C11">
            <v>895</v>
          </cell>
        </row>
        <row r="12">
          <cell r="C12">
            <v>129</v>
          </cell>
        </row>
        <row r="13">
          <cell r="C13">
            <v>178</v>
          </cell>
        </row>
        <row r="14">
          <cell r="C14">
            <v>0</v>
          </cell>
        </row>
        <row r="25">
          <cell r="D25">
            <v>370</v>
          </cell>
        </row>
        <row r="26">
          <cell r="D26">
            <v>81</v>
          </cell>
        </row>
        <row r="27">
          <cell r="D27">
            <v>319</v>
          </cell>
        </row>
        <row r="28">
          <cell r="D28">
            <v>75</v>
          </cell>
        </row>
        <row r="29">
          <cell r="D29">
            <v>11</v>
          </cell>
        </row>
        <row r="30">
          <cell r="D30">
            <v>30</v>
          </cell>
        </row>
        <row r="31">
          <cell r="D31">
            <v>19</v>
          </cell>
        </row>
        <row r="32">
          <cell r="D32">
            <v>22</v>
          </cell>
        </row>
        <row r="33">
          <cell r="D33">
            <v>359</v>
          </cell>
        </row>
        <row r="34">
          <cell r="D34">
            <v>6</v>
          </cell>
        </row>
        <row r="35">
          <cell r="D35">
            <v>9</v>
          </cell>
        </row>
        <row r="36">
          <cell r="D36">
            <v>3</v>
          </cell>
        </row>
        <row r="46">
          <cell r="C46">
            <v>418</v>
          </cell>
          <cell r="D46">
            <v>352</v>
          </cell>
        </row>
        <row r="47">
          <cell r="C47">
            <v>58</v>
          </cell>
          <cell r="D47">
            <v>134</v>
          </cell>
        </row>
        <row r="48">
          <cell r="C48">
            <v>3</v>
          </cell>
          <cell r="D48">
            <v>10</v>
          </cell>
        </row>
        <row r="49">
          <cell r="C49">
            <v>22</v>
          </cell>
          <cell r="D49">
            <v>103</v>
          </cell>
        </row>
        <row r="50">
          <cell r="C50">
            <v>4</v>
          </cell>
          <cell r="D50">
            <v>0</v>
          </cell>
        </row>
        <row r="51">
          <cell r="C51">
            <v>4</v>
          </cell>
          <cell r="D51">
            <v>7</v>
          </cell>
        </row>
        <row r="52">
          <cell r="C52">
            <v>39</v>
          </cell>
          <cell r="D52">
            <v>47</v>
          </cell>
        </row>
        <row r="53">
          <cell r="C53">
            <v>4</v>
          </cell>
          <cell r="D53">
            <v>12</v>
          </cell>
        </row>
        <row r="54">
          <cell r="C54">
            <v>4</v>
          </cell>
          <cell r="D54">
            <v>4</v>
          </cell>
        </row>
        <row r="55">
          <cell r="C55">
            <v>1</v>
          </cell>
          <cell r="D55">
            <v>3</v>
          </cell>
        </row>
        <row r="56">
          <cell r="C56">
            <v>3</v>
          </cell>
          <cell r="D56">
            <v>12</v>
          </cell>
        </row>
        <row r="57">
          <cell r="C57">
            <v>2</v>
          </cell>
          <cell r="D57">
            <v>4</v>
          </cell>
        </row>
        <row r="58">
          <cell r="C58">
            <v>23</v>
          </cell>
          <cell r="D58">
            <v>28</v>
          </cell>
        </row>
        <row r="59">
          <cell r="C59">
            <v>0</v>
          </cell>
          <cell r="D59">
            <v>1</v>
          </cell>
        </row>
        <row r="60">
          <cell r="C60">
            <v>17</v>
          </cell>
          <cell r="D60">
            <v>43</v>
          </cell>
        </row>
        <row r="61">
          <cell r="C61">
            <v>3</v>
          </cell>
          <cell r="D61">
            <v>8</v>
          </cell>
        </row>
        <row r="62">
          <cell r="C62">
            <v>12</v>
          </cell>
          <cell r="D62">
            <v>10</v>
          </cell>
        </row>
        <row r="63">
          <cell r="C63">
            <v>6</v>
          </cell>
          <cell r="D63">
            <v>10</v>
          </cell>
        </row>
        <row r="64">
          <cell r="C64">
            <v>35</v>
          </cell>
          <cell r="D64">
            <v>36</v>
          </cell>
        </row>
        <row r="72">
          <cell r="G72">
            <v>0</v>
          </cell>
          <cell r="H72">
            <v>8</v>
          </cell>
        </row>
        <row r="73">
          <cell r="H73">
            <v>1</v>
          </cell>
        </row>
        <row r="76">
          <cell r="G76">
            <v>2</v>
          </cell>
          <cell r="H76">
            <v>6</v>
          </cell>
        </row>
        <row r="78">
          <cell r="H78">
            <v>3</v>
          </cell>
        </row>
        <row r="79">
          <cell r="H79">
            <v>1</v>
          </cell>
        </row>
        <row r="80">
          <cell r="H80">
            <v>0</v>
          </cell>
        </row>
        <row r="82">
          <cell r="H82">
            <v>1</v>
          </cell>
        </row>
        <row r="83">
          <cell r="H83">
            <v>0</v>
          </cell>
        </row>
        <row r="84">
          <cell r="G84">
            <v>0</v>
          </cell>
          <cell r="H84">
            <v>3</v>
          </cell>
        </row>
        <row r="85">
          <cell r="H85">
            <v>1</v>
          </cell>
        </row>
        <row r="86">
          <cell r="G86">
            <v>1</v>
          </cell>
          <cell r="H86">
            <v>7</v>
          </cell>
        </row>
        <row r="88">
          <cell r="G88">
            <v>1</v>
          </cell>
        </row>
        <row r="90">
          <cell r="G90">
            <v>1</v>
          </cell>
          <cell r="H90">
            <v>1</v>
          </cell>
        </row>
        <row r="92">
          <cell r="H92">
            <v>3</v>
          </cell>
        </row>
        <row r="93">
          <cell r="G93">
            <v>1</v>
          </cell>
          <cell r="H93">
            <v>9</v>
          </cell>
        </row>
        <row r="94">
          <cell r="H94">
            <v>1</v>
          </cell>
        </row>
        <row r="95">
          <cell r="H95">
            <v>2</v>
          </cell>
        </row>
        <row r="96">
          <cell r="G96">
            <v>1</v>
          </cell>
          <cell r="H96">
            <v>2</v>
          </cell>
        </row>
        <row r="98">
          <cell r="G98">
            <v>1</v>
          </cell>
          <cell r="H98">
            <v>2</v>
          </cell>
        </row>
        <row r="99">
          <cell r="H99">
            <v>2</v>
          </cell>
        </row>
        <row r="100">
          <cell r="H100">
            <v>1</v>
          </cell>
        </row>
        <row r="102">
          <cell r="H102">
            <v>1</v>
          </cell>
        </row>
        <row r="103">
          <cell r="G103">
            <v>2</v>
          </cell>
          <cell r="H103">
            <v>2</v>
          </cell>
        </row>
        <row r="107">
          <cell r="H107">
            <v>5</v>
          </cell>
        </row>
        <row r="108">
          <cell r="H108">
            <v>1</v>
          </cell>
        </row>
        <row r="109">
          <cell r="H109">
            <v>1</v>
          </cell>
        </row>
        <row r="110">
          <cell r="H110">
            <v>1</v>
          </cell>
        </row>
        <row r="111">
          <cell r="H111">
            <v>1</v>
          </cell>
        </row>
        <row r="112">
          <cell r="H112">
            <v>4</v>
          </cell>
        </row>
        <row r="113">
          <cell r="G113">
            <v>1</v>
          </cell>
        </row>
        <row r="114">
          <cell r="H114">
            <v>1</v>
          </cell>
        </row>
        <row r="117">
          <cell r="G117">
            <v>2</v>
          </cell>
        </row>
        <row r="118">
          <cell r="G118">
            <v>13</v>
          </cell>
          <cell r="H118">
            <v>71</v>
          </cell>
        </row>
        <row r="160">
          <cell r="I160">
            <v>2</v>
          </cell>
        </row>
        <row r="162">
          <cell r="H162">
            <v>1</v>
          </cell>
          <cell r="I162">
            <v>3</v>
          </cell>
        </row>
        <row r="163">
          <cell r="H163">
            <v>0</v>
          </cell>
        </row>
        <row r="164">
          <cell r="I164">
            <v>2</v>
          </cell>
        </row>
        <row r="166">
          <cell r="H166">
            <v>1</v>
          </cell>
          <cell r="I166">
            <v>2</v>
          </cell>
        </row>
        <row r="168">
          <cell r="H168">
            <v>1</v>
          </cell>
          <cell r="I168">
            <v>1</v>
          </cell>
        </row>
        <row r="169">
          <cell r="H169">
            <v>1</v>
          </cell>
        </row>
        <row r="170">
          <cell r="I170">
            <v>1</v>
          </cell>
        </row>
        <row r="172">
          <cell r="I172">
            <v>1</v>
          </cell>
        </row>
        <row r="173">
          <cell r="I173">
            <v>1</v>
          </cell>
        </row>
        <row r="175">
          <cell r="H175">
            <v>1</v>
          </cell>
          <cell r="I175">
            <v>3</v>
          </cell>
        </row>
        <row r="177">
          <cell r="H177">
            <v>1</v>
          </cell>
          <cell r="I177">
            <v>1</v>
          </cell>
        </row>
        <row r="179">
          <cell r="I179">
            <v>1</v>
          </cell>
        </row>
        <row r="181">
          <cell r="H181">
            <v>2</v>
          </cell>
          <cell r="I181">
            <v>2</v>
          </cell>
        </row>
        <row r="188">
          <cell r="H188">
            <v>5</v>
          </cell>
          <cell r="I188">
            <v>11</v>
          </cell>
        </row>
        <row r="189">
          <cell r="H189">
            <v>1</v>
          </cell>
          <cell r="I189">
            <v>4</v>
          </cell>
        </row>
        <row r="190">
          <cell r="H190">
            <v>2</v>
          </cell>
          <cell r="I190">
            <v>6</v>
          </cell>
        </row>
        <row r="191">
          <cell r="H191">
            <v>6</v>
          </cell>
          <cell r="I191">
            <v>7</v>
          </cell>
        </row>
        <row r="192">
          <cell r="H192">
            <v>5</v>
          </cell>
          <cell r="I192">
            <v>4</v>
          </cell>
        </row>
        <row r="193">
          <cell r="H193">
            <v>4</v>
          </cell>
          <cell r="I193">
            <v>4</v>
          </cell>
        </row>
        <row r="194">
          <cell r="H194">
            <v>1</v>
          </cell>
          <cell r="I194">
            <v>4</v>
          </cell>
        </row>
        <row r="195">
          <cell r="H195">
            <v>4</v>
          </cell>
          <cell r="I195">
            <v>2</v>
          </cell>
        </row>
        <row r="196">
          <cell r="H196">
            <v>2</v>
          </cell>
          <cell r="I196">
            <v>2</v>
          </cell>
        </row>
        <row r="197">
          <cell r="H197">
            <v>4</v>
          </cell>
          <cell r="I197">
            <v>12</v>
          </cell>
        </row>
        <row r="199">
          <cell r="H199">
            <v>2</v>
          </cell>
          <cell r="I199">
            <v>4</v>
          </cell>
        </row>
        <row r="200">
          <cell r="I200">
            <v>1</v>
          </cell>
        </row>
        <row r="201">
          <cell r="I201">
            <v>1</v>
          </cell>
        </row>
        <row r="208">
          <cell r="H208">
            <v>1</v>
          </cell>
          <cell r="I208">
            <v>1</v>
          </cell>
        </row>
        <row r="210">
          <cell r="H210">
            <v>1</v>
          </cell>
        </row>
        <row r="211">
          <cell r="I211">
            <v>1</v>
          </cell>
        </row>
        <row r="212">
          <cell r="I212">
            <v>1</v>
          </cell>
        </row>
        <row r="213">
          <cell r="I213">
            <v>1</v>
          </cell>
        </row>
        <row r="215">
          <cell r="H215">
            <v>6</v>
          </cell>
          <cell r="I215">
            <v>7</v>
          </cell>
        </row>
        <row r="222">
          <cell r="I222">
            <v>1</v>
          </cell>
        </row>
        <row r="223">
          <cell r="H223">
            <v>1</v>
          </cell>
          <cell r="I223">
            <v>1</v>
          </cell>
        </row>
        <row r="224">
          <cell r="I224">
            <v>0</v>
          </cell>
        </row>
        <row r="225">
          <cell r="H225">
            <v>14</v>
          </cell>
          <cell r="I225">
            <v>57</v>
          </cell>
        </row>
        <row r="226">
          <cell r="I226">
            <v>1</v>
          </cell>
        </row>
        <row r="227">
          <cell r="I227">
            <v>0</v>
          </cell>
        </row>
        <row r="228">
          <cell r="I228">
            <v>3</v>
          </cell>
        </row>
        <row r="229">
          <cell r="H229">
            <v>3</v>
          </cell>
          <cell r="I229">
            <v>1</v>
          </cell>
        </row>
        <row r="230">
          <cell r="I230">
            <v>2</v>
          </cell>
        </row>
        <row r="231">
          <cell r="I231">
            <v>1</v>
          </cell>
        </row>
        <row r="240">
          <cell r="I240">
            <v>2</v>
          </cell>
        </row>
        <row r="241">
          <cell r="H241">
            <v>1</v>
          </cell>
          <cell r="I241">
            <v>1</v>
          </cell>
        </row>
        <row r="242">
          <cell r="H242">
            <v>1</v>
          </cell>
          <cell r="I242">
            <v>4</v>
          </cell>
        </row>
        <row r="243">
          <cell r="H243">
            <v>1</v>
          </cell>
          <cell r="I243">
            <v>3</v>
          </cell>
        </row>
        <row r="252">
          <cell r="I252">
            <v>0</v>
          </cell>
        </row>
        <row r="254">
          <cell r="H254">
            <v>5</v>
          </cell>
          <cell r="I254">
            <v>11</v>
          </cell>
        </row>
        <row r="255">
          <cell r="H255">
            <v>2</v>
          </cell>
          <cell r="I255">
            <v>4</v>
          </cell>
        </row>
        <row r="257">
          <cell r="H257">
            <v>0</v>
          </cell>
          <cell r="I257">
            <v>5</v>
          </cell>
        </row>
        <row r="258">
          <cell r="H258">
            <v>2</v>
          </cell>
          <cell r="I258">
            <v>5</v>
          </cell>
        </row>
        <row r="259">
          <cell r="I259">
            <v>0</v>
          </cell>
        </row>
        <row r="260">
          <cell r="I260">
            <v>6</v>
          </cell>
        </row>
        <row r="261">
          <cell r="H261">
            <v>12</v>
          </cell>
          <cell r="I261">
            <v>14</v>
          </cell>
        </row>
        <row r="262">
          <cell r="H262">
            <v>1</v>
          </cell>
          <cell r="I262">
            <v>1</v>
          </cell>
        </row>
        <row r="263">
          <cell r="I263">
            <v>1</v>
          </cell>
        </row>
        <row r="270">
          <cell r="H270">
            <v>1</v>
          </cell>
          <cell r="I270">
            <v>6</v>
          </cell>
        </row>
        <row r="271">
          <cell r="H271">
            <v>1</v>
          </cell>
        </row>
        <row r="272">
          <cell r="H272">
            <v>8</v>
          </cell>
          <cell r="I272">
            <v>2</v>
          </cell>
        </row>
        <row r="273">
          <cell r="H273">
            <v>1</v>
          </cell>
        </row>
        <row r="280">
          <cell r="H280">
            <v>1</v>
          </cell>
        </row>
        <row r="281">
          <cell r="H281">
            <v>24</v>
          </cell>
          <cell r="I281">
            <v>16</v>
          </cell>
        </row>
        <row r="282">
          <cell r="H282">
            <v>2</v>
          </cell>
          <cell r="I282">
            <v>1</v>
          </cell>
        </row>
        <row r="283">
          <cell r="H283">
            <v>15</v>
          </cell>
          <cell r="I283">
            <v>30</v>
          </cell>
        </row>
        <row r="284">
          <cell r="H284">
            <v>6</v>
          </cell>
          <cell r="I284">
            <v>6</v>
          </cell>
        </row>
        <row r="285">
          <cell r="H285">
            <v>4</v>
          </cell>
          <cell r="I285">
            <v>5</v>
          </cell>
        </row>
        <row r="286">
          <cell r="H286">
            <v>6</v>
          </cell>
          <cell r="I286">
            <v>3</v>
          </cell>
        </row>
        <row r="287">
          <cell r="H287">
            <v>5</v>
          </cell>
          <cell r="I287">
            <v>1</v>
          </cell>
        </row>
        <row r="288">
          <cell r="H288">
            <v>1</v>
          </cell>
        </row>
        <row r="289">
          <cell r="I289">
            <v>1</v>
          </cell>
        </row>
        <row r="290">
          <cell r="H290">
            <v>2</v>
          </cell>
          <cell r="I290">
            <v>2</v>
          </cell>
        </row>
        <row r="291">
          <cell r="H291">
            <v>3</v>
          </cell>
          <cell r="I291">
            <v>4</v>
          </cell>
        </row>
        <row r="292">
          <cell r="H292">
            <v>1</v>
          </cell>
          <cell r="I292">
            <v>3</v>
          </cell>
        </row>
        <row r="293">
          <cell r="H293">
            <v>2</v>
          </cell>
          <cell r="I293">
            <v>10</v>
          </cell>
        </row>
        <row r="294">
          <cell r="H294">
            <v>18</v>
          </cell>
          <cell r="I294">
            <v>25</v>
          </cell>
        </row>
        <row r="295">
          <cell r="H295">
            <v>7</v>
          </cell>
          <cell r="I295">
            <v>4</v>
          </cell>
        </row>
        <row r="296">
          <cell r="H296">
            <v>20</v>
          </cell>
          <cell r="I296">
            <v>22</v>
          </cell>
        </row>
        <row r="297">
          <cell r="H297">
            <v>2</v>
          </cell>
          <cell r="I297">
            <v>5</v>
          </cell>
        </row>
        <row r="298">
          <cell r="H298">
            <v>10</v>
          </cell>
          <cell r="I298">
            <v>6</v>
          </cell>
        </row>
        <row r="300">
          <cell r="H300">
            <v>5</v>
          </cell>
        </row>
        <row r="301">
          <cell r="I301">
            <v>1</v>
          </cell>
        </row>
        <row r="302">
          <cell r="H302">
            <v>3</v>
          </cell>
          <cell r="I302">
            <v>3</v>
          </cell>
        </row>
        <row r="303">
          <cell r="H303">
            <v>0</v>
          </cell>
          <cell r="I303">
            <v>1</v>
          </cell>
        </row>
        <row r="304">
          <cell r="H304">
            <v>2</v>
          </cell>
          <cell r="I304">
            <v>1</v>
          </cell>
        </row>
        <row r="305">
          <cell r="I305">
            <v>1</v>
          </cell>
        </row>
        <row r="306">
          <cell r="I306">
            <v>1</v>
          </cell>
        </row>
        <row r="307">
          <cell r="H307">
            <v>2</v>
          </cell>
        </row>
        <row r="308">
          <cell r="H308">
            <v>1</v>
          </cell>
          <cell r="I308">
            <v>6</v>
          </cell>
        </row>
        <row r="309">
          <cell r="I309">
            <v>4</v>
          </cell>
        </row>
        <row r="310">
          <cell r="I310">
            <v>2</v>
          </cell>
        </row>
        <row r="317">
          <cell r="H317">
            <v>8</v>
          </cell>
          <cell r="I317">
            <v>7</v>
          </cell>
        </row>
        <row r="318">
          <cell r="H318">
            <v>22</v>
          </cell>
          <cell r="I318">
            <v>13</v>
          </cell>
        </row>
        <row r="319">
          <cell r="H319">
            <v>1</v>
          </cell>
          <cell r="I319">
            <v>0</v>
          </cell>
        </row>
        <row r="320">
          <cell r="H320">
            <v>28</v>
          </cell>
          <cell r="I320">
            <v>11</v>
          </cell>
        </row>
        <row r="321">
          <cell r="H321">
            <v>7</v>
          </cell>
          <cell r="I321">
            <v>2</v>
          </cell>
        </row>
        <row r="322">
          <cell r="H322">
            <v>6</v>
          </cell>
          <cell r="I322">
            <v>13</v>
          </cell>
        </row>
        <row r="323">
          <cell r="H323">
            <v>2</v>
          </cell>
          <cell r="I323">
            <v>6</v>
          </cell>
        </row>
        <row r="324">
          <cell r="H324">
            <v>3</v>
          </cell>
          <cell r="I324">
            <v>12</v>
          </cell>
        </row>
        <row r="327">
          <cell r="H327">
            <v>1</v>
          </cell>
          <cell r="I327">
            <v>3</v>
          </cell>
        </row>
        <row r="328">
          <cell r="H328">
            <v>12</v>
          </cell>
          <cell r="I328">
            <v>9</v>
          </cell>
        </row>
        <row r="330">
          <cell r="H330">
            <v>1</v>
          </cell>
        </row>
        <row r="331">
          <cell r="H331">
            <v>0</v>
          </cell>
          <cell r="I331">
            <v>4</v>
          </cell>
        </row>
        <row r="332">
          <cell r="H332">
            <v>2</v>
          </cell>
          <cell r="I332">
            <v>2</v>
          </cell>
        </row>
        <row r="339">
          <cell r="H339">
            <v>3</v>
          </cell>
        </row>
        <row r="340">
          <cell r="H340">
            <v>8</v>
          </cell>
          <cell r="I340">
            <v>3</v>
          </cell>
        </row>
        <row r="341">
          <cell r="H341">
            <v>5</v>
          </cell>
          <cell r="I341">
            <v>2</v>
          </cell>
        </row>
        <row r="342">
          <cell r="H342">
            <v>12</v>
          </cell>
          <cell r="I342">
            <v>4</v>
          </cell>
        </row>
        <row r="343">
          <cell r="H343">
            <v>5</v>
          </cell>
          <cell r="I343">
            <v>3</v>
          </cell>
        </row>
        <row r="345">
          <cell r="H345">
            <v>0</v>
          </cell>
          <cell r="I345">
            <v>1</v>
          </cell>
        </row>
        <row r="346">
          <cell r="H346">
            <v>1</v>
          </cell>
          <cell r="I346">
            <v>1</v>
          </cell>
        </row>
        <row r="348">
          <cell r="H348">
            <v>1</v>
          </cell>
          <cell r="I348">
            <v>6</v>
          </cell>
        </row>
        <row r="356">
          <cell r="I356">
            <v>1</v>
          </cell>
        </row>
        <row r="357">
          <cell r="H357">
            <v>2</v>
          </cell>
          <cell r="I357">
            <v>21</v>
          </cell>
        </row>
        <row r="358">
          <cell r="H358">
            <v>3</v>
          </cell>
          <cell r="I358">
            <v>6</v>
          </cell>
        </row>
        <row r="359">
          <cell r="H359">
            <v>8</v>
          </cell>
          <cell r="I359">
            <v>15</v>
          </cell>
        </row>
        <row r="360">
          <cell r="H360">
            <v>2</v>
          </cell>
          <cell r="I360">
            <v>6</v>
          </cell>
        </row>
        <row r="361">
          <cell r="H361">
            <v>2</v>
          </cell>
          <cell r="I361">
            <v>1</v>
          </cell>
        </row>
        <row r="362">
          <cell r="H362">
            <v>1</v>
          </cell>
          <cell r="I362">
            <v>2</v>
          </cell>
        </row>
        <row r="363">
          <cell r="H363">
            <v>1</v>
          </cell>
          <cell r="I363">
            <v>1</v>
          </cell>
        </row>
        <row r="364">
          <cell r="I364">
            <v>4</v>
          </cell>
        </row>
        <row r="365">
          <cell r="I365">
            <v>1</v>
          </cell>
        </row>
        <row r="366">
          <cell r="H366">
            <v>1</v>
          </cell>
          <cell r="I366">
            <v>3</v>
          </cell>
        </row>
        <row r="376">
          <cell r="I376">
            <v>1</v>
          </cell>
        </row>
        <row r="377">
          <cell r="H377">
            <v>0</v>
          </cell>
          <cell r="I377">
            <v>1</v>
          </cell>
        </row>
        <row r="378">
          <cell r="I378">
            <v>1</v>
          </cell>
        </row>
        <row r="379">
          <cell r="H379">
            <v>0</v>
          </cell>
          <cell r="I379">
            <v>2</v>
          </cell>
        </row>
        <row r="380">
          <cell r="H380">
            <v>2</v>
          </cell>
        </row>
        <row r="381">
          <cell r="H381">
            <v>3</v>
          </cell>
          <cell r="I381">
            <v>6</v>
          </cell>
        </row>
        <row r="382">
          <cell r="H382">
            <v>0</v>
          </cell>
          <cell r="I382">
            <v>3</v>
          </cell>
        </row>
        <row r="393">
          <cell r="H393">
            <v>42</v>
          </cell>
          <cell r="I393">
            <v>44</v>
          </cell>
        </row>
        <row r="394">
          <cell r="H394">
            <v>7</v>
          </cell>
          <cell r="I394">
            <v>31</v>
          </cell>
        </row>
        <row r="395">
          <cell r="H395">
            <v>13</v>
          </cell>
          <cell r="I395">
            <v>17</v>
          </cell>
        </row>
        <row r="396">
          <cell r="H396">
            <v>50</v>
          </cell>
          <cell r="I396">
            <v>81</v>
          </cell>
        </row>
        <row r="397">
          <cell r="H397">
            <v>56</v>
          </cell>
          <cell r="I397">
            <v>29</v>
          </cell>
        </row>
        <row r="398">
          <cell r="H398">
            <v>1</v>
          </cell>
          <cell r="I398">
            <v>1</v>
          </cell>
        </row>
        <row r="399">
          <cell r="H399">
            <v>2</v>
          </cell>
          <cell r="I399">
            <v>7</v>
          </cell>
        </row>
        <row r="400">
          <cell r="H400">
            <v>1</v>
          </cell>
          <cell r="I400">
            <v>4</v>
          </cell>
        </row>
        <row r="401">
          <cell r="H401">
            <v>7</v>
          </cell>
          <cell r="I401">
            <v>2</v>
          </cell>
        </row>
        <row r="408">
          <cell r="H408">
            <v>3</v>
          </cell>
          <cell r="I408">
            <v>15</v>
          </cell>
        </row>
        <row r="409">
          <cell r="H409">
            <v>51</v>
          </cell>
          <cell r="I409">
            <v>37</v>
          </cell>
        </row>
        <row r="411">
          <cell r="H411">
            <v>1</v>
          </cell>
          <cell r="I411">
            <v>2</v>
          </cell>
        </row>
        <row r="412">
          <cell r="I412">
            <v>2</v>
          </cell>
        </row>
        <row r="420">
          <cell r="H420">
            <v>2</v>
          </cell>
          <cell r="I420">
            <v>6</v>
          </cell>
        </row>
        <row r="421">
          <cell r="H421">
            <v>1</v>
          </cell>
        </row>
        <row r="423">
          <cell r="I423">
            <v>3</v>
          </cell>
        </row>
        <row r="432">
          <cell r="I432">
            <v>3</v>
          </cell>
        </row>
        <row r="433">
          <cell r="H433">
            <v>10</v>
          </cell>
          <cell r="I433">
            <v>13</v>
          </cell>
        </row>
        <row r="434">
          <cell r="H434">
            <v>3</v>
          </cell>
          <cell r="I434">
            <v>3</v>
          </cell>
        </row>
        <row r="435">
          <cell r="H435">
            <v>18</v>
          </cell>
          <cell r="I435">
            <v>20</v>
          </cell>
        </row>
        <row r="436">
          <cell r="H436">
            <v>11</v>
          </cell>
          <cell r="I436">
            <v>4</v>
          </cell>
        </row>
        <row r="437">
          <cell r="H437">
            <v>1</v>
          </cell>
          <cell r="I437">
            <v>2</v>
          </cell>
        </row>
        <row r="438">
          <cell r="H438">
            <v>0</v>
          </cell>
          <cell r="I438">
            <v>1</v>
          </cell>
        </row>
        <row r="439">
          <cell r="H439">
            <v>2</v>
          </cell>
          <cell r="I439">
            <v>0</v>
          </cell>
        </row>
        <row r="440">
          <cell r="H440">
            <v>2</v>
          </cell>
          <cell r="I440">
            <v>1</v>
          </cell>
        </row>
        <row r="442">
          <cell r="H442">
            <v>30</v>
          </cell>
          <cell r="I442">
            <v>97</v>
          </cell>
        </row>
        <row r="443">
          <cell r="H443">
            <v>17</v>
          </cell>
          <cell r="I443">
            <v>13</v>
          </cell>
        </row>
        <row r="450">
          <cell r="H450">
            <v>0</v>
          </cell>
          <cell r="I450">
            <v>0</v>
          </cell>
        </row>
        <row r="451">
          <cell r="I451">
            <v>1</v>
          </cell>
        </row>
        <row r="452">
          <cell r="H452">
            <v>2</v>
          </cell>
          <cell r="I452">
            <v>2</v>
          </cell>
        </row>
        <row r="454">
          <cell r="I454">
            <v>0</v>
          </cell>
        </row>
        <row r="461">
          <cell r="H461">
            <v>13</v>
          </cell>
          <cell r="I461">
            <v>13</v>
          </cell>
        </row>
        <row r="463">
          <cell r="H463">
            <v>3</v>
          </cell>
          <cell r="I463">
            <v>2</v>
          </cell>
        </row>
        <row r="465">
          <cell r="H465">
            <v>1</v>
          </cell>
          <cell r="I465">
            <v>3</v>
          </cell>
        </row>
        <row r="467">
          <cell r="H467">
            <v>2</v>
          </cell>
          <cell r="I467">
            <v>1</v>
          </cell>
        </row>
        <row r="474">
          <cell r="H474">
            <v>5</v>
          </cell>
          <cell r="I474">
            <v>25</v>
          </cell>
        </row>
        <row r="485">
          <cell r="H485">
            <v>1</v>
          </cell>
          <cell r="I485">
            <v>1</v>
          </cell>
        </row>
        <row r="492">
          <cell r="H492">
            <v>7</v>
          </cell>
          <cell r="I492">
            <v>19</v>
          </cell>
        </row>
        <row r="493">
          <cell r="H493">
            <v>3</v>
          </cell>
          <cell r="I493">
            <v>7</v>
          </cell>
        </row>
        <row r="494">
          <cell r="H494">
            <v>9</v>
          </cell>
          <cell r="I494">
            <v>61</v>
          </cell>
        </row>
        <row r="495">
          <cell r="H495">
            <v>6</v>
          </cell>
          <cell r="I495">
            <v>21</v>
          </cell>
        </row>
        <row r="496">
          <cell r="H496">
            <v>11</v>
          </cell>
          <cell r="I496">
            <v>52</v>
          </cell>
        </row>
        <row r="497">
          <cell r="H497">
            <v>9</v>
          </cell>
          <cell r="I497">
            <v>12</v>
          </cell>
        </row>
        <row r="498">
          <cell r="H498">
            <v>1</v>
          </cell>
          <cell r="I498">
            <v>2</v>
          </cell>
        </row>
        <row r="499">
          <cell r="H499">
            <v>5</v>
          </cell>
          <cell r="I499">
            <v>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10">
          <cell r="C10">
            <v>293</v>
          </cell>
        </row>
        <row r="11">
          <cell r="C11">
            <v>263</v>
          </cell>
        </row>
        <row r="12">
          <cell r="C12">
            <v>37</v>
          </cell>
        </row>
        <row r="13">
          <cell r="C13">
            <v>52</v>
          </cell>
        </row>
        <row r="14">
          <cell r="C14">
            <v>0</v>
          </cell>
        </row>
        <row r="25">
          <cell r="D25">
            <v>105</v>
          </cell>
        </row>
        <row r="26">
          <cell r="D26">
            <v>23</v>
          </cell>
        </row>
        <row r="27">
          <cell r="D27">
            <v>141</v>
          </cell>
        </row>
        <row r="28">
          <cell r="D28">
            <v>31</v>
          </cell>
        </row>
        <row r="29">
          <cell r="D29">
            <v>5</v>
          </cell>
        </row>
        <row r="30">
          <cell r="D30">
            <v>2</v>
          </cell>
        </row>
        <row r="31">
          <cell r="D31">
            <v>1</v>
          </cell>
        </row>
        <row r="32">
          <cell r="D32">
            <v>10</v>
          </cell>
        </row>
        <row r="33">
          <cell r="D33">
            <v>160</v>
          </cell>
        </row>
        <row r="34">
          <cell r="D34">
            <v>1</v>
          </cell>
        </row>
        <row r="35">
          <cell r="D35">
            <v>2</v>
          </cell>
        </row>
        <row r="36">
          <cell r="D36">
            <v>1</v>
          </cell>
        </row>
        <row r="46">
          <cell r="C46">
            <v>188</v>
          </cell>
          <cell r="D46">
            <v>100</v>
          </cell>
        </row>
        <row r="47">
          <cell r="C47">
            <v>4</v>
          </cell>
          <cell r="D47">
            <v>32</v>
          </cell>
        </row>
        <row r="48">
          <cell r="C48">
            <v>54</v>
          </cell>
          <cell r="D48">
            <v>2</v>
          </cell>
        </row>
        <row r="49">
          <cell r="C49">
            <v>10</v>
          </cell>
          <cell r="D49">
            <v>44</v>
          </cell>
        </row>
        <row r="50">
          <cell r="C50">
            <v>1</v>
          </cell>
          <cell r="D50">
            <v>1</v>
          </cell>
        </row>
        <row r="51">
          <cell r="C51">
            <v>1</v>
          </cell>
          <cell r="D51">
            <v>1</v>
          </cell>
        </row>
        <row r="52">
          <cell r="C52">
            <v>0</v>
          </cell>
          <cell r="D52">
            <v>14</v>
          </cell>
        </row>
        <row r="53">
          <cell r="C53">
            <v>1</v>
          </cell>
          <cell r="D53">
            <v>1</v>
          </cell>
        </row>
        <row r="54">
          <cell r="C54">
            <v>3</v>
          </cell>
          <cell r="D54">
            <v>4</v>
          </cell>
        </row>
        <row r="55">
          <cell r="C55">
            <v>0</v>
          </cell>
          <cell r="D55">
            <v>0</v>
          </cell>
        </row>
        <row r="56">
          <cell r="C56">
            <v>1</v>
          </cell>
          <cell r="D56">
            <v>4</v>
          </cell>
        </row>
        <row r="57">
          <cell r="C57">
            <v>0</v>
          </cell>
          <cell r="D57">
            <v>1</v>
          </cell>
        </row>
        <row r="58">
          <cell r="C58">
            <v>1</v>
          </cell>
          <cell r="D58">
            <v>4</v>
          </cell>
        </row>
        <row r="59">
          <cell r="C59">
            <v>0</v>
          </cell>
          <cell r="D59">
            <v>0</v>
          </cell>
        </row>
        <row r="60">
          <cell r="C60">
            <v>1</v>
          </cell>
          <cell r="D60">
            <v>14</v>
          </cell>
        </row>
        <row r="61">
          <cell r="C61">
            <v>2</v>
          </cell>
          <cell r="D61">
            <v>1</v>
          </cell>
        </row>
        <row r="62">
          <cell r="C62">
            <v>0</v>
          </cell>
          <cell r="D62">
            <v>0</v>
          </cell>
        </row>
        <row r="63">
          <cell r="C63">
            <v>1</v>
          </cell>
          <cell r="D63">
            <v>3</v>
          </cell>
        </row>
        <row r="64">
          <cell r="C64">
            <v>19</v>
          </cell>
          <cell r="D64">
            <v>13</v>
          </cell>
        </row>
        <row r="72">
          <cell r="G72">
            <v>1</v>
          </cell>
          <cell r="H72">
            <v>0</v>
          </cell>
        </row>
        <row r="73">
          <cell r="H73">
            <v>0</v>
          </cell>
        </row>
        <row r="76">
          <cell r="G76">
            <v>3</v>
          </cell>
          <cell r="H76">
            <v>3</v>
          </cell>
        </row>
        <row r="78">
          <cell r="H78">
            <v>1</v>
          </cell>
        </row>
        <row r="79">
          <cell r="H79">
            <v>0</v>
          </cell>
        </row>
        <row r="80">
          <cell r="H80">
            <v>1</v>
          </cell>
        </row>
        <row r="82">
          <cell r="H82">
            <v>0</v>
          </cell>
        </row>
        <row r="83">
          <cell r="H83">
            <v>2</v>
          </cell>
        </row>
        <row r="84">
          <cell r="G84">
            <v>2</v>
          </cell>
          <cell r="H84">
            <v>1</v>
          </cell>
        </row>
        <row r="85">
          <cell r="H85">
            <v>0</v>
          </cell>
        </row>
        <row r="86">
          <cell r="G86">
            <v>0</v>
          </cell>
          <cell r="H86">
            <v>4</v>
          </cell>
        </row>
        <row r="87">
          <cell r="H87">
            <v>1</v>
          </cell>
        </row>
        <row r="88">
          <cell r="G88">
            <v>0</v>
          </cell>
        </row>
        <row r="90">
          <cell r="G90">
            <v>0</v>
          </cell>
          <cell r="H90">
            <v>2</v>
          </cell>
        </row>
        <row r="92">
          <cell r="H92">
            <v>1</v>
          </cell>
        </row>
        <row r="93">
          <cell r="G93">
            <v>0</v>
          </cell>
          <cell r="H93">
            <v>1</v>
          </cell>
        </row>
        <row r="94">
          <cell r="H94">
            <v>0</v>
          </cell>
        </row>
        <row r="95">
          <cell r="H95">
            <v>0</v>
          </cell>
        </row>
        <row r="96">
          <cell r="G96">
            <v>0</v>
          </cell>
          <cell r="H96">
            <v>0</v>
          </cell>
        </row>
        <row r="98">
          <cell r="G98">
            <v>0</v>
          </cell>
          <cell r="H98">
            <v>1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1</v>
          </cell>
        </row>
        <row r="102">
          <cell r="H102">
            <v>0</v>
          </cell>
        </row>
        <row r="103">
          <cell r="G103">
            <v>0</v>
          </cell>
          <cell r="H103">
            <v>1</v>
          </cell>
        </row>
        <row r="107">
          <cell r="H107">
            <v>3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G113">
            <v>0</v>
          </cell>
        </row>
        <row r="114">
          <cell r="H114">
            <v>0</v>
          </cell>
        </row>
        <row r="115">
          <cell r="H115">
            <v>1</v>
          </cell>
        </row>
        <row r="117">
          <cell r="G117">
            <v>0</v>
          </cell>
        </row>
        <row r="118">
          <cell r="G118">
            <v>6</v>
          </cell>
          <cell r="H118">
            <v>24</v>
          </cell>
        </row>
        <row r="160">
          <cell r="I160">
            <v>0</v>
          </cell>
        </row>
        <row r="162">
          <cell r="H162">
            <v>1</v>
          </cell>
          <cell r="I162">
            <v>1</v>
          </cell>
        </row>
        <row r="163">
          <cell r="H163">
            <v>1</v>
          </cell>
        </row>
        <row r="164">
          <cell r="I164">
            <v>0</v>
          </cell>
        </row>
        <row r="166">
          <cell r="H166">
            <v>2</v>
          </cell>
          <cell r="I166">
            <v>0</v>
          </cell>
        </row>
        <row r="168">
          <cell r="H168">
            <v>0</v>
          </cell>
          <cell r="I168">
            <v>0</v>
          </cell>
        </row>
        <row r="169">
          <cell r="H169">
            <v>0</v>
          </cell>
        </row>
        <row r="170">
          <cell r="I170">
            <v>0</v>
          </cell>
        </row>
        <row r="171">
          <cell r="I171">
            <v>1</v>
          </cell>
        </row>
        <row r="172">
          <cell r="I172">
            <v>0</v>
          </cell>
        </row>
        <row r="173">
          <cell r="I173">
            <v>1</v>
          </cell>
        </row>
        <row r="175">
          <cell r="H175">
            <v>0</v>
          </cell>
          <cell r="I175">
            <v>0</v>
          </cell>
        </row>
        <row r="177">
          <cell r="H177">
            <v>0</v>
          </cell>
          <cell r="I177">
            <v>0</v>
          </cell>
        </row>
        <row r="179">
          <cell r="I179">
            <v>0</v>
          </cell>
        </row>
        <row r="180">
          <cell r="I180">
            <v>1</v>
          </cell>
        </row>
        <row r="181">
          <cell r="H181">
            <v>0</v>
          </cell>
          <cell r="I181">
            <v>1</v>
          </cell>
        </row>
        <row r="188">
          <cell r="H188">
            <v>1</v>
          </cell>
          <cell r="I188">
            <v>1</v>
          </cell>
        </row>
        <row r="189">
          <cell r="H189">
            <v>0</v>
          </cell>
          <cell r="I189">
            <v>1</v>
          </cell>
        </row>
        <row r="190">
          <cell r="H190">
            <v>0</v>
          </cell>
          <cell r="I190">
            <v>2</v>
          </cell>
        </row>
        <row r="191">
          <cell r="H191">
            <v>0</v>
          </cell>
          <cell r="I191">
            <v>1</v>
          </cell>
        </row>
        <row r="192">
          <cell r="H192">
            <v>3</v>
          </cell>
          <cell r="I192">
            <v>2</v>
          </cell>
        </row>
        <row r="193">
          <cell r="H193">
            <v>1</v>
          </cell>
          <cell r="I193">
            <v>1</v>
          </cell>
        </row>
        <row r="194">
          <cell r="H194">
            <v>1</v>
          </cell>
          <cell r="I194">
            <v>0</v>
          </cell>
        </row>
        <row r="195">
          <cell r="H195">
            <v>0</v>
          </cell>
          <cell r="I195">
            <v>0</v>
          </cell>
        </row>
        <row r="196">
          <cell r="H196">
            <v>0</v>
          </cell>
          <cell r="I196">
            <v>2</v>
          </cell>
        </row>
        <row r="197">
          <cell r="H197">
            <v>0</v>
          </cell>
          <cell r="I197">
            <v>1</v>
          </cell>
        </row>
        <row r="199">
          <cell r="H199">
            <v>0</v>
          </cell>
          <cell r="I199">
            <v>1</v>
          </cell>
        </row>
        <row r="200">
          <cell r="I200">
            <v>0</v>
          </cell>
        </row>
        <row r="201">
          <cell r="I201">
            <v>0</v>
          </cell>
        </row>
        <row r="208">
          <cell r="H208">
            <v>1</v>
          </cell>
          <cell r="I208">
            <v>2</v>
          </cell>
        </row>
        <row r="210">
          <cell r="H210">
            <v>2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5">
          <cell r="H215">
            <v>1</v>
          </cell>
          <cell r="I215">
            <v>3</v>
          </cell>
        </row>
        <row r="222">
          <cell r="I222">
            <v>0</v>
          </cell>
        </row>
        <row r="223">
          <cell r="H223">
            <v>1</v>
          </cell>
          <cell r="I223">
            <v>2</v>
          </cell>
        </row>
        <row r="224">
          <cell r="I224">
            <v>1</v>
          </cell>
        </row>
        <row r="225">
          <cell r="H225">
            <v>2</v>
          </cell>
          <cell r="I225">
            <v>14</v>
          </cell>
        </row>
        <row r="226">
          <cell r="I226">
            <v>0</v>
          </cell>
        </row>
        <row r="227">
          <cell r="I227">
            <v>2</v>
          </cell>
        </row>
        <row r="228">
          <cell r="I228">
            <v>0</v>
          </cell>
        </row>
        <row r="229">
          <cell r="H229">
            <v>1</v>
          </cell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40">
          <cell r="I240">
            <v>0</v>
          </cell>
        </row>
        <row r="241">
          <cell r="H241">
            <v>0</v>
          </cell>
          <cell r="I241">
            <v>0</v>
          </cell>
        </row>
        <row r="242">
          <cell r="H242">
            <v>1</v>
          </cell>
          <cell r="I242">
            <v>1</v>
          </cell>
        </row>
        <row r="243">
          <cell r="H243">
            <v>0</v>
          </cell>
          <cell r="I243">
            <v>1</v>
          </cell>
        </row>
        <row r="252">
          <cell r="I252">
            <v>1</v>
          </cell>
        </row>
        <row r="254">
          <cell r="H254">
            <v>1</v>
          </cell>
          <cell r="I254">
            <v>4</v>
          </cell>
        </row>
        <row r="255">
          <cell r="H255">
            <v>1</v>
          </cell>
          <cell r="I255">
            <v>0</v>
          </cell>
        </row>
        <row r="257">
          <cell r="H257">
            <v>2</v>
          </cell>
          <cell r="I257">
            <v>0</v>
          </cell>
        </row>
        <row r="258">
          <cell r="H258">
            <v>2</v>
          </cell>
          <cell r="I258">
            <v>1</v>
          </cell>
        </row>
        <row r="259">
          <cell r="I259">
            <v>1</v>
          </cell>
        </row>
        <row r="260">
          <cell r="I260">
            <v>1</v>
          </cell>
        </row>
        <row r="261">
          <cell r="H261">
            <v>5</v>
          </cell>
          <cell r="I261">
            <v>4</v>
          </cell>
        </row>
        <row r="262">
          <cell r="H262">
            <v>0</v>
          </cell>
          <cell r="I262">
            <v>0</v>
          </cell>
        </row>
        <row r="263">
          <cell r="I263">
            <v>0</v>
          </cell>
        </row>
        <row r="270">
          <cell r="H270">
            <v>0</v>
          </cell>
          <cell r="I270">
            <v>0</v>
          </cell>
        </row>
        <row r="271">
          <cell r="H271">
            <v>0</v>
          </cell>
        </row>
        <row r="272">
          <cell r="H272">
            <v>5</v>
          </cell>
          <cell r="I272">
            <v>5</v>
          </cell>
        </row>
        <row r="273">
          <cell r="H273">
            <v>0</v>
          </cell>
        </row>
        <row r="280">
          <cell r="H280">
            <v>0</v>
          </cell>
        </row>
        <row r="281">
          <cell r="H281">
            <v>0</v>
          </cell>
          <cell r="I281">
            <v>3</v>
          </cell>
        </row>
        <row r="282">
          <cell r="H282">
            <v>0</v>
          </cell>
          <cell r="I282">
            <v>0</v>
          </cell>
        </row>
        <row r="283">
          <cell r="H283">
            <v>3</v>
          </cell>
          <cell r="I283">
            <v>3</v>
          </cell>
        </row>
        <row r="284">
          <cell r="H284">
            <v>4</v>
          </cell>
          <cell r="I284">
            <v>3</v>
          </cell>
        </row>
        <row r="285">
          <cell r="H285">
            <v>0</v>
          </cell>
          <cell r="I285">
            <v>0</v>
          </cell>
        </row>
        <row r="286">
          <cell r="H286">
            <v>1</v>
          </cell>
          <cell r="I286">
            <v>2</v>
          </cell>
        </row>
        <row r="287">
          <cell r="H287">
            <v>0</v>
          </cell>
          <cell r="I287">
            <v>1</v>
          </cell>
        </row>
        <row r="288">
          <cell r="H288">
            <v>0</v>
          </cell>
        </row>
        <row r="289">
          <cell r="I289">
            <v>0</v>
          </cell>
        </row>
        <row r="290">
          <cell r="H290">
            <v>3</v>
          </cell>
          <cell r="I290">
            <v>1</v>
          </cell>
        </row>
        <row r="291">
          <cell r="H291">
            <v>2</v>
          </cell>
          <cell r="I291">
            <v>1</v>
          </cell>
        </row>
        <row r="292">
          <cell r="H292">
            <v>0</v>
          </cell>
          <cell r="I292">
            <v>0</v>
          </cell>
        </row>
        <row r="293">
          <cell r="H293">
            <v>0</v>
          </cell>
          <cell r="I293">
            <v>0</v>
          </cell>
        </row>
        <row r="294">
          <cell r="H294">
            <v>6</v>
          </cell>
          <cell r="I294">
            <v>12</v>
          </cell>
        </row>
        <row r="295">
          <cell r="H295">
            <v>0</v>
          </cell>
          <cell r="I295">
            <v>0</v>
          </cell>
        </row>
        <row r="296">
          <cell r="H296">
            <v>7</v>
          </cell>
          <cell r="I296">
            <v>4</v>
          </cell>
        </row>
        <row r="297">
          <cell r="H297">
            <v>0</v>
          </cell>
          <cell r="I297">
            <v>1</v>
          </cell>
        </row>
        <row r="298">
          <cell r="H298">
            <v>2</v>
          </cell>
          <cell r="I298">
            <v>0</v>
          </cell>
        </row>
        <row r="300">
          <cell r="H300">
            <v>1</v>
          </cell>
        </row>
        <row r="301">
          <cell r="I301">
            <v>0</v>
          </cell>
        </row>
        <row r="302">
          <cell r="H302">
            <v>1</v>
          </cell>
          <cell r="I302">
            <v>1</v>
          </cell>
        </row>
        <row r="303">
          <cell r="H303">
            <v>1</v>
          </cell>
          <cell r="I303">
            <v>1</v>
          </cell>
        </row>
        <row r="304">
          <cell r="H304">
            <v>1</v>
          </cell>
          <cell r="I304">
            <v>1</v>
          </cell>
        </row>
        <row r="305">
          <cell r="I305">
            <v>0</v>
          </cell>
        </row>
        <row r="306">
          <cell r="I306">
            <v>1</v>
          </cell>
        </row>
        <row r="307">
          <cell r="H307">
            <v>1</v>
          </cell>
        </row>
        <row r="308">
          <cell r="H308">
            <v>0</v>
          </cell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7">
          <cell r="H317">
            <v>3</v>
          </cell>
          <cell r="I317">
            <v>6</v>
          </cell>
        </row>
        <row r="318">
          <cell r="H318">
            <v>3</v>
          </cell>
          <cell r="I318">
            <v>4</v>
          </cell>
        </row>
        <row r="319">
          <cell r="H319">
            <v>1</v>
          </cell>
          <cell r="I319">
            <v>1</v>
          </cell>
        </row>
        <row r="320">
          <cell r="H320">
            <v>8</v>
          </cell>
          <cell r="I320">
            <v>7</v>
          </cell>
        </row>
        <row r="321">
          <cell r="H321">
            <v>1</v>
          </cell>
          <cell r="I321">
            <v>2</v>
          </cell>
        </row>
        <row r="322">
          <cell r="H322">
            <v>9</v>
          </cell>
          <cell r="I322">
            <v>1</v>
          </cell>
        </row>
        <row r="323">
          <cell r="H323">
            <v>2</v>
          </cell>
          <cell r="I323">
            <v>0</v>
          </cell>
        </row>
        <row r="324">
          <cell r="H324">
            <v>2</v>
          </cell>
          <cell r="I324">
            <v>5</v>
          </cell>
        </row>
        <row r="327">
          <cell r="H327">
            <v>0</v>
          </cell>
          <cell r="I327">
            <v>1</v>
          </cell>
        </row>
        <row r="328">
          <cell r="H328">
            <v>0</v>
          </cell>
          <cell r="I328">
            <v>0</v>
          </cell>
        </row>
        <row r="330">
          <cell r="H330">
            <v>0</v>
          </cell>
        </row>
        <row r="331">
          <cell r="H331">
            <v>1</v>
          </cell>
          <cell r="I331">
            <v>3</v>
          </cell>
        </row>
        <row r="332">
          <cell r="H332">
            <v>2</v>
          </cell>
          <cell r="I332">
            <v>2</v>
          </cell>
        </row>
        <row r="339">
          <cell r="H339">
            <v>0</v>
          </cell>
        </row>
        <row r="340">
          <cell r="H340">
            <v>2</v>
          </cell>
          <cell r="I340">
            <v>0</v>
          </cell>
        </row>
        <row r="341">
          <cell r="H341">
            <v>0</v>
          </cell>
          <cell r="I341">
            <v>0</v>
          </cell>
        </row>
        <row r="342">
          <cell r="H342">
            <v>9</v>
          </cell>
          <cell r="I342">
            <v>5</v>
          </cell>
        </row>
        <row r="343">
          <cell r="H343">
            <v>0</v>
          </cell>
          <cell r="I343">
            <v>0</v>
          </cell>
        </row>
        <row r="345">
          <cell r="H345">
            <v>1</v>
          </cell>
          <cell r="I345">
            <v>0</v>
          </cell>
        </row>
        <row r="346">
          <cell r="H346">
            <v>0</v>
          </cell>
          <cell r="I346">
            <v>0</v>
          </cell>
        </row>
        <row r="348">
          <cell r="H348">
            <v>2</v>
          </cell>
          <cell r="I348">
            <v>1</v>
          </cell>
        </row>
        <row r="356">
          <cell r="I356">
            <v>0</v>
          </cell>
        </row>
        <row r="357">
          <cell r="H357">
            <v>3</v>
          </cell>
          <cell r="I357">
            <v>2</v>
          </cell>
        </row>
        <row r="358">
          <cell r="H358">
            <v>1</v>
          </cell>
          <cell r="I358">
            <v>1</v>
          </cell>
        </row>
        <row r="359">
          <cell r="H359">
            <v>2</v>
          </cell>
          <cell r="I359">
            <v>4</v>
          </cell>
        </row>
        <row r="360">
          <cell r="H360">
            <v>0</v>
          </cell>
          <cell r="I360">
            <v>1</v>
          </cell>
        </row>
        <row r="361">
          <cell r="H361">
            <v>0</v>
          </cell>
          <cell r="I361">
            <v>1</v>
          </cell>
        </row>
        <row r="362">
          <cell r="H362">
            <v>1</v>
          </cell>
          <cell r="I362">
            <v>1</v>
          </cell>
        </row>
        <row r="363">
          <cell r="H363">
            <v>0</v>
          </cell>
          <cell r="I363">
            <v>0</v>
          </cell>
        </row>
        <row r="364">
          <cell r="I364">
            <v>2</v>
          </cell>
        </row>
        <row r="365">
          <cell r="I365">
            <v>0</v>
          </cell>
        </row>
        <row r="366">
          <cell r="H366">
            <v>0</v>
          </cell>
          <cell r="I366">
            <v>0</v>
          </cell>
        </row>
        <row r="376">
          <cell r="I376">
            <v>1</v>
          </cell>
        </row>
        <row r="377">
          <cell r="H377">
            <v>1</v>
          </cell>
          <cell r="I377">
            <v>0</v>
          </cell>
        </row>
        <row r="378">
          <cell r="I378">
            <v>0</v>
          </cell>
        </row>
        <row r="379">
          <cell r="H379">
            <v>1</v>
          </cell>
          <cell r="I379">
            <v>2</v>
          </cell>
        </row>
        <row r="380">
          <cell r="H380">
            <v>0</v>
          </cell>
        </row>
        <row r="381">
          <cell r="H381">
            <v>1</v>
          </cell>
          <cell r="I381">
            <v>2</v>
          </cell>
        </row>
        <row r="382">
          <cell r="H382">
            <v>1</v>
          </cell>
          <cell r="I382">
            <v>0</v>
          </cell>
        </row>
        <row r="393">
          <cell r="H393">
            <v>23</v>
          </cell>
          <cell r="I393">
            <v>14</v>
          </cell>
        </row>
        <row r="394">
          <cell r="H394">
            <v>4</v>
          </cell>
          <cell r="I394">
            <v>8</v>
          </cell>
        </row>
        <row r="395">
          <cell r="H395">
            <v>3</v>
          </cell>
          <cell r="I395">
            <v>1</v>
          </cell>
        </row>
        <row r="396">
          <cell r="H396">
            <v>20</v>
          </cell>
          <cell r="I396">
            <v>23</v>
          </cell>
        </row>
        <row r="397">
          <cell r="H397">
            <v>33</v>
          </cell>
          <cell r="I397">
            <v>10</v>
          </cell>
        </row>
        <row r="398">
          <cell r="H398">
            <v>0</v>
          </cell>
          <cell r="I398">
            <v>0</v>
          </cell>
        </row>
        <row r="399">
          <cell r="H399">
            <v>3</v>
          </cell>
          <cell r="I399">
            <v>1</v>
          </cell>
        </row>
        <row r="400">
          <cell r="H400">
            <v>1</v>
          </cell>
          <cell r="I400">
            <v>0</v>
          </cell>
        </row>
        <row r="401">
          <cell r="H401">
            <v>1</v>
          </cell>
          <cell r="I401">
            <v>0</v>
          </cell>
        </row>
        <row r="408">
          <cell r="H408">
            <v>2</v>
          </cell>
          <cell r="I408">
            <v>2</v>
          </cell>
        </row>
        <row r="409">
          <cell r="H409">
            <v>14</v>
          </cell>
          <cell r="I409">
            <v>10</v>
          </cell>
        </row>
        <row r="411">
          <cell r="H411">
            <v>0</v>
          </cell>
          <cell r="I411">
            <v>0</v>
          </cell>
        </row>
        <row r="412">
          <cell r="I412">
            <v>1</v>
          </cell>
        </row>
        <row r="420">
          <cell r="H420">
            <v>0</v>
          </cell>
          <cell r="I420">
            <v>0</v>
          </cell>
        </row>
        <row r="421">
          <cell r="H421">
            <v>0</v>
          </cell>
        </row>
        <row r="423">
          <cell r="I423">
            <v>0</v>
          </cell>
        </row>
        <row r="432">
          <cell r="I432">
            <v>2</v>
          </cell>
        </row>
        <row r="433">
          <cell r="H433">
            <v>6</v>
          </cell>
          <cell r="I433">
            <v>4</v>
          </cell>
        </row>
        <row r="434">
          <cell r="H434">
            <v>0</v>
          </cell>
          <cell r="I434">
            <v>1</v>
          </cell>
        </row>
        <row r="435">
          <cell r="H435">
            <v>3</v>
          </cell>
          <cell r="I435">
            <v>8</v>
          </cell>
        </row>
        <row r="436">
          <cell r="H436">
            <v>0</v>
          </cell>
          <cell r="I436">
            <v>4</v>
          </cell>
        </row>
        <row r="437">
          <cell r="H437">
            <v>0</v>
          </cell>
          <cell r="I437">
            <v>1</v>
          </cell>
        </row>
        <row r="438">
          <cell r="H438">
            <v>5</v>
          </cell>
          <cell r="I438">
            <v>1</v>
          </cell>
        </row>
        <row r="439">
          <cell r="H439">
            <v>1</v>
          </cell>
          <cell r="I439">
            <v>2</v>
          </cell>
        </row>
        <row r="440">
          <cell r="H440">
            <v>6</v>
          </cell>
          <cell r="I440">
            <v>2</v>
          </cell>
        </row>
        <row r="442">
          <cell r="H442">
            <v>18</v>
          </cell>
          <cell r="I442">
            <v>20</v>
          </cell>
        </row>
        <row r="443">
          <cell r="H443">
            <v>9</v>
          </cell>
          <cell r="I443">
            <v>4</v>
          </cell>
        </row>
        <row r="450">
          <cell r="H450">
            <v>2</v>
          </cell>
          <cell r="I450">
            <v>1</v>
          </cell>
        </row>
        <row r="451">
          <cell r="I451">
            <v>0</v>
          </cell>
        </row>
        <row r="452">
          <cell r="H452">
            <v>1</v>
          </cell>
          <cell r="I452">
            <v>0</v>
          </cell>
        </row>
        <row r="454">
          <cell r="I454">
            <v>1</v>
          </cell>
        </row>
        <row r="461">
          <cell r="H461">
            <v>3</v>
          </cell>
          <cell r="I461">
            <v>10</v>
          </cell>
        </row>
        <row r="463">
          <cell r="H463">
            <v>0</v>
          </cell>
          <cell r="I463">
            <v>0</v>
          </cell>
        </row>
        <row r="464">
          <cell r="H464">
            <v>1</v>
          </cell>
        </row>
        <row r="465">
          <cell r="H465">
            <v>5</v>
          </cell>
          <cell r="I465">
            <v>4</v>
          </cell>
        </row>
        <row r="467">
          <cell r="H467">
            <v>0</v>
          </cell>
          <cell r="I467">
            <v>1</v>
          </cell>
        </row>
        <row r="474">
          <cell r="H474">
            <v>1</v>
          </cell>
          <cell r="I474">
            <v>13</v>
          </cell>
        </row>
        <row r="485">
          <cell r="H485">
            <v>0</v>
          </cell>
          <cell r="I485">
            <v>0</v>
          </cell>
        </row>
        <row r="492">
          <cell r="H492">
            <v>4</v>
          </cell>
          <cell r="I492">
            <v>5</v>
          </cell>
        </row>
        <row r="493">
          <cell r="H493">
            <v>3</v>
          </cell>
          <cell r="I493">
            <v>0</v>
          </cell>
        </row>
        <row r="494">
          <cell r="H494">
            <v>10</v>
          </cell>
          <cell r="I494">
            <v>8</v>
          </cell>
        </row>
        <row r="495">
          <cell r="H495">
            <v>6</v>
          </cell>
          <cell r="I495">
            <v>9</v>
          </cell>
        </row>
        <row r="496">
          <cell r="H496">
            <v>5</v>
          </cell>
          <cell r="I496">
            <v>16</v>
          </cell>
        </row>
        <row r="497">
          <cell r="H497">
            <v>11</v>
          </cell>
          <cell r="I497">
            <v>2</v>
          </cell>
        </row>
        <row r="498">
          <cell r="H498">
            <v>0</v>
          </cell>
          <cell r="I498">
            <v>1</v>
          </cell>
        </row>
        <row r="499">
          <cell r="H499">
            <v>3</v>
          </cell>
          <cell r="I499">
            <v>2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0"/>
  <sheetViews>
    <sheetView tabSelected="1" topLeftCell="A14" workbookViewId="0">
      <selection activeCell="M23" sqref="M23"/>
    </sheetView>
  </sheetViews>
  <sheetFormatPr defaultRowHeight="18.75" x14ac:dyDescent="0.25"/>
  <cols>
    <col min="1" max="1" width="7.42578125" customWidth="1"/>
    <col min="2" max="2" width="32.5703125" customWidth="1"/>
    <col min="3" max="3" width="6.5703125" customWidth="1"/>
    <col min="4" max="4" width="6.85546875" customWidth="1"/>
    <col min="5" max="5" width="7.28515625" customWidth="1"/>
    <col min="6" max="6" width="6.5703125" customWidth="1"/>
    <col min="7" max="7" width="7" customWidth="1"/>
    <col min="8" max="8" width="7.85546875" customWidth="1"/>
    <col min="9" max="9" width="12.5703125" customWidth="1"/>
    <col min="18" max="16384" width="9.140625" style="14"/>
  </cols>
  <sheetData>
    <row r="1" spans="1:17" customFormat="1" ht="15.75" x14ac:dyDescent="0.25">
      <c r="A1" s="278" t="s">
        <v>0</v>
      </c>
      <c r="B1" s="279"/>
      <c r="C1" s="279"/>
      <c r="D1" s="279"/>
      <c r="E1" s="263"/>
      <c r="F1" s="263"/>
      <c r="G1" s="263"/>
      <c r="H1" s="263"/>
      <c r="I1" s="263"/>
      <c r="J1" s="1"/>
      <c r="K1" s="1"/>
      <c r="L1" s="1"/>
      <c r="M1" s="1"/>
      <c r="N1" s="1"/>
      <c r="O1" s="1"/>
      <c r="P1" s="1"/>
      <c r="Q1" s="1"/>
    </row>
    <row r="2" spans="1:17" customFormat="1" ht="27" customHeight="1" x14ac:dyDescent="0.25">
      <c r="A2" s="278" t="s">
        <v>1</v>
      </c>
      <c r="B2" s="263"/>
      <c r="C2" s="263"/>
      <c r="D2" s="263"/>
      <c r="E2" s="263"/>
      <c r="F2" s="263"/>
      <c r="G2" s="263"/>
      <c r="H2" s="263"/>
      <c r="I2" s="263"/>
      <c r="J2" s="1"/>
      <c r="K2" s="1"/>
      <c r="L2" s="1"/>
      <c r="M2" s="1"/>
      <c r="N2" s="1"/>
      <c r="O2" s="1"/>
      <c r="P2" s="1"/>
      <c r="Q2" s="1"/>
    </row>
    <row r="3" spans="1:17" customFormat="1" ht="21" customHeight="1" x14ac:dyDescent="0.25">
      <c r="A3" s="278" t="s">
        <v>2</v>
      </c>
      <c r="B3" s="280"/>
      <c r="C3" s="280"/>
      <c r="D3" s="280"/>
      <c r="E3" s="263"/>
      <c r="F3" s="263"/>
      <c r="G3" s="263"/>
      <c r="H3" s="263"/>
      <c r="I3" s="263"/>
      <c r="J3" s="1"/>
      <c r="K3" s="1"/>
      <c r="L3" s="1"/>
      <c r="M3" s="1"/>
      <c r="N3" s="1"/>
      <c r="O3" s="1"/>
      <c r="P3" s="1"/>
      <c r="Q3" s="1"/>
    </row>
    <row r="4" spans="1:17" customFormat="1" ht="12" customHeight="1" x14ac:dyDescent="0.25">
      <c r="A4" s="2"/>
      <c r="B4" s="2"/>
      <c r="C4" s="2"/>
      <c r="D4" s="2"/>
      <c r="E4" s="2"/>
      <c r="F4" s="2"/>
      <c r="G4" s="2"/>
      <c r="H4" s="2"/>
      <c r="I4" s="2"/>
      <c r="K4" s="3"/>
    </row>
    <row r="5" spans="1:17" customFormat="1" ht="13.5" customHeight="1" x14ac:dyDescent="0.3">
      <c r="A5" s="281" t="s">
        <v>3</v>
      </c>
      <c r="B5" s="263"/>
      <c r="C5" s="263"/>
      <c r="D5" s="263"/>
      <c r="E5" s="155"/>
      <c r="F5" s="155"/>
      <c r="G5" s="155"/>
      <c r="H5" s="155"/>
      <c r="I5" s="155"/>
      <c r="K5" s="4"/>
      <c r="L5" s="4"/>
      <c r="M5" s="4"/>
      <c r="N5" s="4"/>
      <c r="O5" s="4"/>
      <c r="P5" s="4"/>
      <c r="Q5" s="4"/>
    </row>
    <row r="6" spans="1:17" customFormat="1" ht="16.5" customHeight="1" x14ac:dyDescent="0.3">
      <c r="A6" s="5"/>
      <c r="B6" s="6">
        <f>C15</f>
        <v>2122</v>
      </c>
      <c r="C6" s="282" t="s">
        <v>4</v>
      </c>
      <c r="D6" s="283"/>
      <c r="E6" s="283"/>
      <c r="F6" s="283"/>
      <c r="G6" s="283"/>
      <c r="H6" s="283"/>
      <c r="I6" s="283"/>
      <c r="J6" s="7"/>
      <c r="K6" s="4"/>
      <c r="L6" s="4"/>
      <c r="M6" s="4"/>
      <c r="N6" s="4"/>
      <c r="O6" s="4"/>
      <c r="P6" s="4"/>
      <c r="Q6" s="4"/>
    </row>
    <row r="7" spans="1:17" customFormat="1" ht="12.75" customHeight="1" x14ac:dyDescent="0.25">
      <c r="G7" s="8"/>
      <c r="H7" s="9" t="s">
        <v>5</v>
      </c>
      <c r="I7" s="10"/>
    </row>
    <row r="8" spans="1:17" customFormat="1" ht="13.5" customHeight="1" x14ac:dyDescent="0.25">
      <c r="A8" s="217" t="s">
        <v>6</v>
      </c>
      <c r="B8" s="217" t="s">
        <v>7</v>
      </c>
      <c r="C8" s="222" t="s">
        <v>8</v>
      </c>
      <c r="D8" s="126"/>
      <c r="E8" s="126"/>
      <c r="F8" s="126"/>
      <c r="G8" s="285" t="s">
        <v>9</v>
      </c>
      <c r="H8" s="286"/>
      <c r="I8" s="287"/>
    </row>
    <row r="9" spans="1:17" customFormat="1" ht="15" x14ac:dyDescent="0.25">
      <c r="A9" s="284"/>
      <c r="B9" s="284"/>
      <c r="C9" s="291" t="s">
        <v>10</v>
      </c>
      <c r="D9" s="292"/>
      <c r="E9" s="276" t="s">
        <v>11</v>
      </c>
      <c r="F9" s="277"/>
      <c r="G9" s="288"/>
      <c r="H9" s="289"/>
      <c r="I9" s="290"/>
    </row>
    <row r="10" spans="1:17" customFormat="1" ht="15" x14ac:dyDescent="0.25">
      <c r="A10" s="11">
        <v>1</v>
      </c>
      <c r="B10" s="12" t="s">
        <v>12</v>
      </c>
      <c r="C10" s="270">
        <f>'[1]9 мес.'!C10:D10+'[1]IV кв'!C10:D10</f>
        <v>964</v>
      </c>
      <c r="D10" s="271"/>
      <c r="E10" s="272">
        <v>1406</v>
      </c>
      <c r="F10" s="273"/>
      <c r="G10" s="274">
        <f>(C10-E10)*100/E10</f>
        <v>-31.43669985775249</v>
      </c>
      <c r="H10" s="274"/>
      <c r="I10" s="274"/>
    </row>
    <row r="11" spans="1:17" customFormat="1" ht="27.75" customHeight="1" x14ac:dyDescent="0.25">
      <c r="A11" s="11">
        <v>2</v>
      </c>
      <c r="B11" s="12" t="s">
        <v>13</v>
      </c>
      <c r="C11" s="270">
        <f>'[1]9 мес.'!C11:D11+'[1]IV кв'!C11:D11</f>
        <v>1158</v>
      </c>
      <c r="D11" s="271"/>
      <c r="E11" s="272">
        <v>1235</v>
      </c>
      <c r="F11" s="273"/>
      <c r="G11" s="274">
        <f t="shared" ref="G11:G15" si="0">(C11-E11)*100/E11</f>
        <v>-6.234817813765182</v>
      </c>
      <c r="H11" s="274"/>
      <c r="I11" s="274"/>
    </row>
    <row r="12" spans="1:17" customFormat="1" ht="15" x14ac:dyDescent="0.25">
      <c r="A12" s="11"/>
      <c r="B12" s="12" t="s">
        <v>14</v>
      </c>
      <c r="C12" s="270">
        <f>'[1]9 мес.'!C12:D12+'[1]IV кв'!C12:D12</f>
        <v>166</v>
      </c>
      <c r="D12" s="271"/>
      <c r="E12" s="272">
        <v>173</v>
      </c>
      <c r="F12" s="273"/>
      <c r="G12" s="274">
        <f t="shared" si="0"/>
        <v>-4.0462427745664744</v>
      </c>
      <c r="H12" s="274"/>
      <c r="I12" s="274"/>
    </row>
    <row r="13" spans="1:17" customFormat="1" ht="15" x14ac:dyDescent="0.25">
      <c r="A13" s="11"/>
      <c r="B13" s="12" t="s">
        <v>15</v>
      </c>
      <c r="C13" s="270">
        <f>'[1]9 мес.'!C13:D13+'[1]IV кв'!C13:D13</f>
        <v>230</v>
      </c>
      <c r="D13" s="271"/>
      <c r="E13" s="272">
        <v>243</v>
      </c>
      <c r="F13" s="273"/>
      <c r="G13" s="274">
        <f t="shared" si="0"/>
        <v>-5.3497942386831276</v>
      </c>
      <c r="H13" s="274"/>
      <c r="I13" s="274"/>
    </row>
    <row r="14" spans="1:17" customFormat="1" ht="15" x14ac:dyDescent="0.25">
      <c r="A14" s="11"/>
      <c r="B14" s="12" t="s">
        <v>16</v>
      </c>
      <c r="C14" s="270">
        <f>'[1]9 мес.'!C14:D14+'[1]IV кв'!C14:D14</f>
        <v>0</v>
      </c>
      <c r="D14" s="271"/>
      <c r="E14" s="272">
        <v>4</v>
      </c>
      <c r="F14" s="273"/>
      <c r="G14" s="274"/>
      <c r="H14" s="274"/>
      <c r="I14" s="274"/>
    </row>
    <row r="15" spans="1:17" customFormat="1" ht="15" x14ac:dyDescent="0.25">
      <c r="A15" s="11"/>
      <c r="B15" s="13" t="s">
        <v>17</v>
      </c>
      <c r="C15" s="270">
        <f>C10+C11</f>
        <v>2122</v>
      </c>
      <c r="D15" s="271"/>
      <c r="E15" s="275">
        <f>E10+E11</f>
        <v>2641</v>
      </c>
      <c r="F15" s="273"/>
      <c r="G15" s="274">
        <f t="shared" si="0"/>
        <v>-19.651647103369935</v>
      </c>
      <c r="H15" s="274"/>
      <c r="I15" s="274"/>
    </row>
    <row r="16" spans="1:17" customFormat="1" ht="11.25" customHeight="1" x14ac:dyDescent="0.25">
      <c r="K16" s="14"/>
    </row>
    <row r="17" spans="1:17" customFormat="1" ht="27.75" customHeight="1" x14ac:dyDescent="0.25">
      <c r="A17" s="212" t="s">
        <v>375</v>
      </c>
      <c r="B17" s="263"/>
      <c r="C17" s="263"/>
      <c r="D17" s="263"/>
      <c r="E17" s="263"/>
      <c r="F17" s="263"/>
      <c r="G17" s="263"/>
      <c r="H17" s="263"/>
      <c r="I17" s="216"/>
      <c r="J17" s="1"/>
      <c r="K17" s="1"/>
      <c r="L17" s="1"/>
      <c r="M17" s="1"/>
      <c r="N17" s="1"/>
      <c r="O17" s="1"/>
      <c r="P17" s="1"/>
      <c r="Q17" s="1"/>
    </row>
    <row r="18" spans="1:17" customFormat="1" ht="15" x14ac:dyDescent="0.25">
      <c r="A18" s="264" t="s">
        <v>18</v>
      </c>
      <c r="B18" s="265"/>
      <c r="C18" s="265"/>
      <c r="D18" s="265"/>
      <c r="E18" s="265"/>
      <c r="F18" s="265"/>
      <c r="G18" s="265"/>
      <c r="H18" s="265"/>
      <c r="I18" s="265"/>
      <c r="J18" s="1"/>
      <c r="K18" s="1"/>
      <c r="L18" s="1"/>
      <c r="M18" s="1"/>
      <c r="N18" s="1"/>
      <c r="O18" s="1"/>
      <c r="P18" s="1"/>
      <c r="Q18" s="1"/>
    </row>
    <row r="19" spans="1:17" customFormat="1" ht="49.5" customHeight="1" x14ac:dyDescent="0.25">
      <c r="A19" s="212" t="s">
        <v>377</v>
      </c>
      <c r="B19" s="266"/>
      <c r="C19" s="266"/>
      <c r="D19" s="266"/>
      <c r="E19" s="266"/>
      <c r="F19" s="266"/>
      <c r="G19" s="266"/>
      <c r="H19" s="266"/>
      <c r="I19" s="267"/>
      <c r="J19" s="1"/>
      <c r="K19" s="1"/>
      <c r="L19" s="1"/>
      <c r="M19" s="1"/>
      <c r="N19" s="1"/>
      <c r="O19" s="1"/>
      <c r="P19" s="1"/>
      <c r="Q19" s="1"/>
    </row>
    <row r="20" spans="1:17" customFormat="1" ht="15" x14ac:dyDescent="0.25">
      <c r="A20" s="264" t="s">
        <v>19</v>
      </c>
      <c r="B20" s="265"/>
      <c r="C20" s="265"/>
      <c r="D20" s="265"/>
      <c r="E20" s="265"/>
      <c r="F20" s="265"/>
      <c r="G20" s="265"/>
      <c r="H20" s="265"/>
      <c r="I20" s="265"/>
      <c r="J20" s="1"/>
      <c r="K20" s="1"/>
      <c r="L20" s="1"/>
      <c r="M20" s="1"/>
      <c r="N20" s="1"/>
      <c r="O20" s="1"/>
      <c r="P20" s="1"/>
      <c r="Q20" s="1"/>
    </row>
    <row r="21" spans="1:17" customFormat="1" ht="46.5" customHeight="1" x14ac:dyDescent="0.25">
      <c r="A21" s="212" t="s">
        <v>389</v>
      </c>
      <c r="B21" s="263"/>
      <c r="C21" s="263"/>
      <c r="D21" s="263"/>
      <c r="E21" s="263"/>
      <c r="F21" s="263"/>
      <c r="G21" s="263"/>
      <c r="H21" s="263"/>
      <c r="I21" s="216"/>
      <c r="J21" s="15"/>
      <c r="K21" s="15"/>
      <c r="L21" s="15"/>
      <c r="M21" s="15"/>
      <c r="N21" s="15"/>
      <c r="O21" s="15"/>
      <c r="P21" s="15"/>
      <c r="Q21" s="15"/>
    </row>
    <row r="22" spans="1:17" customFormat="1" ht="12.75" customHeight="1" x14ac:dyDescent="0.25">
      <c r="E22" s="268" t="s">
        <v>20</v>
      </c>
      <c r="F22" s="269"/>
      <c r="G22" s="269"/>
    </row>
    <row r="23" spans="1:17" customFormat="1" ht="66.75" customHeight="1" x14ac:dyDescent="0.25">
      <c r="A23" s="217" t="s">
        <v>6</v>
      </c>
      <c r="B23" s="255" t="s">
        <v>21</v>
      </c>
      <c r="C23" s="256"/>
      <c r="D23" s="16" t="s">
        <v>22</v>
      </c>
      <c r="E23" s="17" t="s">
        <v>23</v>
      </c>
      <c r="F23" s="18" t="s">
        <v>22</v>
      </c>
      <c r="G23" s="19" t="s">
        <v>23</v>
      </c>
      <c r="H23" s="238" t="s">
        <v>373</v>
      </c>
      <c r="I23" s="126"/>
    </row>
    <row r="24" spans="1:17" customFormat="1" ht="15" customHeight="1" x14ac:dyDescent="0.25">
      <c r="A24" s="254"/>
      <c r="B24" s="257"/>
      <c r="C24" s="258"/>
      <c r="D24" s="260" t="s">
        <v>10</v>
      </c>
      <c r="E24" s="261"/>
      <c r="F24" s="184" t="s">
        <v>24</v>
      </c>
      <c r="G24" s="262"/>
      <c r="H24" s="259"/>
      <c r="I24" s="126"/>
    </row>
    <row r="25" spans="1:17" customFormat="1" ht="15.75" x14ac:dyDescent="0.25">
      <c r="A25" s="20">
        <v>1</v>
      </c>
      <c r="B25" s="251" t="s">
        <v>25</v>
      </c>
      <c r="C25" s="252"/>
      <c r="D25" s="113">
        <f>'[1]9 мес.'!D25+'[1]IV кв'!D25</f>
        <v>475</v>
      </c>
      <c r="E25" s="37">
        <f>D25*100/2122</f>
        <v>22.384542884071632</v>
      </c>
      <c r="F25" s="73">
        <v>668</v>
      </c>
      <c r="G25" s="37">
        <f>F25*100/2641</f>
        <v>25.293449450965543</v>
      </c>
      <c r="H25" s="253">
        <f>-(F25-D25)*100/F25</f>
        <v>-28.892215568862277</v>
      </c>
      <c r="I25" s="253"/>
    </row>
    <row r="26" spans="1:17" customFormat="1" ht="15.75" x14ac:dyDescent="0.25">
      <c r="A26" s="20">
        <v>2</v>
      </c>
      <c r="B26" s="250" t="s">
        <v>26</v>
      </c>
      <c r="C26" s="249"/>
      <c r="D26" s="21">
        <f>'[1]9 мес.'!D26+'[1]IV кв'!D26</f>
        <v>104</v>
      </c>
      <c r="E26" s="37">
        <f t="shared" ref="E26:E37" si="1">D26*100/2122</f>
        <v>4.9010367577756835</v>
      </c>
      <c r="F26" s="23">
        <v>156</v>
      </c>
      <c r="G26" s="22">
        <f t="shared" ref="G26:G37" si="2">F26*100/2641</f>
        <v>5.9068534645967441</v>
      </c>
      <c r="H26" s="243">
        <f t="shared" ref="H26:H37" si="3">-(F26-D26)*100/F26</f>
        <v>-33.333333333333336</v>
      </c>
      <c r="I26" s="243"/>
    </row>
    <row r="27" spans="1:17" customFormat="1" ht="30" customHeight="1" x14ac:dyDescent="0.25">
      <c r="A27" s="20">
        <v>3</v>
      </c>
      <c r="B27" s="251" t="s">
        <v>27</v>
      </c>
      <c r="C27" s="252"/>
      <c r="D27" s="113">
        <f>'[1]9 мес.'!D27+'[1]IV кв'!D27</f>
        <v>460</v>
      </c>
      <c r="E27" s="37">
        <f t="shared" si="1"/>
        <v>21.67766258246937</v>
      </c>
      <c r="F27" s="73">
        <v>570</v>
      </c>
      <c r="G27" s="37">
        <f t="shared" si="2"/>
        <v>21.582733812949641</v>
      </c>
      <c r="H27" s="253">
        <f t="shared" si="3"/>
        <v>-19.298245614035089</v>
      </c>
      <c r="I27" s="253"/>
    </row>
    <row r="28" spans="1:17" customFormat="1" ht="15.75" x14ac:dyDescent="0.25">
      <c r="A28" s="20">
        <v>4</v>
      </c>
      <c r="B28" s="250" t="s">
        <v>28</v>
      </c>
      <c r="C28" s="249"/>
      <c r="D28" s="21">
        <f>'[1]9 мес.'!D28+'[1]IV кв'!D28</f>
        <v>106</v>
      </c>
      <c r="E28" s="37">
        <f t="shared" si="1"/>
        <v>4.9952874646559851</v>
      </c>
      <c r="F28" s="23">
        <v>128</v>
      </c>
      <c r="G28" s="22">
        <f t="shared" si="2"/>
        <v>4.8466489965921999</v>
      </c>
      <c r="H28" s="243">
        <f t="shared" si="3"/>
        <v>-17.1875</v>
      </c>
      <c r="I28" s="243"/>
    </row>
    <row r="29" spans="1:17" customFormat="1" ht="15.75" x14ac:dyDescent="0.25">
      <c r="A29" s="20">
        <v>5</v>
      </c>
      <c r="B29" s="250" t="s">
        <v>29</v>
      </c>
      <c r="C29" s="249"/>
      <c r="D29" s="21">
        <f>'[1]9 мес.'!D29+'[1]IV кв'!D29</f>
        <v>16</v>
      </c>
      <c r="E29" s="37">
        <f t="shared" si="1"/>
        <v>0.75400565504241279</v>
      </c>
      <c r="F29" s="23">
        <v>34</v>
      </c>
      <c r="G29" s="22">
        <f t="shared" si="2"/>
        <v>1.287391139719803</v>
      </c>
      <c r="H29" s="243" t="s">
        <v>378</v>
      </c>
      <c r="I29" s="243"/>
    </row>
    <row r="30" spans="1:17" customFormat="1" ht="15.75" x14ac:dyDescent="0.25">
      <c r="A30" s="20">
        <v>6</v>
      </c>
      <c r="B30" s="250" t="s">
        <v>30</v>
      </c>
      <c r="C30" s="249"/>
      <c r="D30" s="21">
        <f>'[1]9 мес.'!D30+'[1]IV кв'!D30</f>
        <v>32</v>
      </c>
      <c r="E30" s="37">
        <f t="shared" si="1"/>
        <v>1.5080113100848256</v>
      </c>
      <c r="F30" s="23">
        <v>32</v>
      </c>
      <c r="G30" s="22">
        <f t="shared" si="2"/>
        <v>1.21166224914805</v>
      </c>
      <c r="H30" s="243">
        <f t="shared" si="3"/>
        <v>0</v>
      </c>
      <c r="I30" s="243"/>
    </row>
    <row r="31" spans="1:17" customFormat="1" ht="15.75" x14ac:dyDescent="0.25">
      <c r="A31" s="20">
        <v>7</v>
      </c>
      <c r="B31" s="250" t="s">
        <v>31</v>
      </c>
      <c r="C31" s="249"/>
      <c r="D31" s="21">
        <f>'[1]9 мес.'!D31+'[1]IV кв'!D31</f>
        <v>20</v>
      </c>
      <c r="E31" s="37">
        <f t="shared" si="1"/>
        <v>0.94250706880301605</v>
      </c>
      <c r="F31" s="23">
        <v>18</v>
      </c>
      <c r="G31" s="22">
        <f t="shared" si="2"/>
        <v>0.68156001514577813</v>
      </c>
      <c r="H31" s="243">
        <f t="shared" si="3"/>
        <v>11.111111111111111</v>
      </c>
      <c r="I31" s="243"/>
    </row>
    <row r="32" spans="1:17" customFormat="1" ht="15.75" x14ac:dyDescent="0.25">
      <c r="A32" s="45">
        <v>8</v>
      </c>
      <c r="B32" s="245" t="s">
        <v>32</v>
      </c>
      <c r="C32" s="246"/>
      <c r="D32" s="114">
        <f>'[1]9 мес.'!D32+'[1]IV кв'!D32</f>
        <v>32</v>
      </c>
      <c r="E32" s="47">
        <f t="shared" si="1"/>
        <v>1.5080113100848256</v>
      </c>
      <c r="F32" s="75">
        <v>27</v>
      </c>
      <c r="G32" s="47">
        <f t="shared" si="2"/>
        <v>1.0223400227186672</v>
      </c>
      <c r="H32" s="247">
        <f t="shared" si="3"/>
        <v>18.518518518518519</v>
      </c>
      <c r="I32" s="247"/>
    </row>
    <row r="33" spans="1:17" customFormat="1" ht="15.75" x14ac:dyDescent="0.25">
      <c r="A33" s="45">
        <v>9</v>
      </c>
      <c r="B33" s="245" t="s">
        <v>33</v>
      </c>
      <c r="C33" s="246"/>
      <c r="D33" s="114">
        <f>'[1]9 мес.'!D33+'[1]IV кв'!D33</f>
        <v>519</v>
      </c>
      <c r="E33" s="47">
        <f t="shared" si="1"/>
        <v>24.458058435438264</v>
      </c>
      <c r="F33" s="75">
        <v>443</v>
      </c>
      <c r="G33" s="47">
        <f t="shared" si="2"/>
        <v>16.773949261643317</v>
      </c>
      <c r="H33" s="247">
        <f t="shared" si="3"/>
        <v>17.155756207674944</v>
      </c>
      <c r="I33" s="247"/>
    </row>
    <row r="34" spans="1:17" customFormat="1" ht="15.75" x14ac:dyDescent="0.25">
      <c r="A34" s="20">
        <v>10</v>
      </c>
      <c r="B34" s="248" t="s">
        <v>34</v>
      </c>
      <c r="C34" s="249"/>
      <c r="D34" s="21">
        <f>'[1]9 мес.'!D34+'[1]IV кв'!D34</f>
        <v>7</v>
      </c>
      <c r="E34" s="37">
        <f t="shared" si="1"/>
        <v>0.32987747408105561</v>
      </c>
      <c r="F34" s="23">
        <v>15</v>
      </c>
      <c r="G34" s="22">
        <f t="shared" si="2"/>
        <v>0.56796667928814848</v>
      </c>
      <c r="H34" s="243" t="s">
        <v>378</v>
      </c>
      <c r="I34" s="243"/>
    </row>
    <row r="35" spans="1:17" customFormat="1" ht="15.75" x14ac:dyDescent="0.25">
      <c r="A35" s="20">
        <v>11</v>
      </c>
      <c r="B35" s="241" t="s">
        <v>35</v>
      </c>
      <c r="C35" s="242"/>
      <c r="D35" s="21">
        <f>'[1]9 мес.'!D35+'[1]IV кв'!D35</f>
        <v>11</v>
      </c>
      <c r="E35" s="37">
        <f t="shared" si="1"/>
        <v>0.51837888784165886</v>
      </c>
      <c r="F35" s="23">
        <v>17</v>
      </c>
      <c r="G35" s="22">
        <f t="shared" si="2"/>
        <v>0.64369556985990151</v>
      </c>
      <c r="H35" s="243">
        <f t="shared" si="3"/>
        <v>-35.294117647058826</v>
      </c>
      <c r="I35" s="243"/>
    </row>
    <row r="36" spans="1:17" customFormat="1" ht="15.75" x14ac:dyDescent="0.25">
      <c r="A36" s="20">
        <v>12</v>
      </c>
      <c r="B36" s="241" t="s">
        <v>36</v>
      </c>
      <c r="C36" s="242"/>
      <c r="D36" s="21">
        <f>'[1]9 мес.'!D36+'[1]IV кв'!D36</f>
        <v>4</v>
      </c>
      <c r="E36" s="37">
        <f t="shared" si="1"/>
        <v>0.1885014137606032</v>
      </c>
      <c r="F36" s="23">
        <v>13</v>
      </c>
      <c r="G36" s="22">
        <f t="shared" si="2"/>
        <v>0.49223778871639529</v>
      </c>
      <c r="H36" s="243" t="s">
        <v>379</v>
      </c>
      <c r="I36" s="243"/>
    </row>
    <row r="37" spans="1:17" customFormat="1" x14ac:dyDescent="0.25">
      <c r="A37" s="25"/>
      <c r="B37" s="244" t="s">
        <v>17</v>
      </c>
      <c r="C37" s="244"/>
      <c r="D37" s="26">
        <f>SUM(D25:D36)</f>
        <v>1786</v>
      </c>
      <c r="E37" s="37">
        <f t="shared" si="1"/>
        <v>84.165881244109329</v>
      </c>
      <c r="F37" s="23">
        <f>SUM(F25:F36)</f>
        <v>2121</v>
      </c>
      <c r="G37" s="22">
        <f t="shared" si="2"/>
        <v>80.310488451344185</v>
      </c>
      <c r="H37" s="243">
        <f t="shared" si="3"/>
        <v>-15.794436586515795</v>
      </c>
      <c r="I37" s="243"/>
      <c r="K37" s="14"/>
    </row>
    <row r="38" spans="1:17" ht="12" customHeight="1" x14ac:dyDescent="0.25">
      <c r="A38" s="14"/>
      <c r="L38" s="14"/>
      <c r="M38" s="14"/>
      <c r="N38" s="14"/>
      <c r="O38" s="14"/>
      <c r="P38" s="14"/>
      <c r="Q38" s="14"/>
    </row>
    <row r="39" spans="1:17" ht="26.25" customHeight="1" x14ac:dyDescent="0.25">
      <c r="A39" s="212" t="s">
        <v>37</v>
      </c>
      <c r="B39" s="155"/>
      <c r="C39" s="155"/>
      <c r="D39" s="155"/>
      <c r="E39" s="155"/>
      <c r="F39" s="155"/>
      <c r="G39" s="155"/>
      <c r="H39" s="155"/>
      <c r="I39" s="214"/>
    </row>
    <row r="40" spans="1:17" x14ac:dyDescent="0.25">
      <c r="A40" s="232" t="s">
        <v>365</v>
      </c>
      <c r="B40" s="155"/>
      <c r="C40" s="155"/>
      <c r="D40" s="155"/>
      <c r="E40" s="155"/>
      <c r="F40" s="155"/>
      <c r="G40" s="155"/>
      <c r="H40" s="155"/>
      <c r="I40" s="214"/>
    </row>
    <row r="41" spans="1:17" ht="15.75" customHeight="1" x14ac:dyDescent="0.25">
      <c r="A41" s="27"/>
      <c r="B41" s="150">
        <f>C65+D65</f>
        <v>2008</v>
      </c>
      <c r="C41" s="123"/>
      <c r="D41" s="28" t="s">
        <v>38</v>
      </c>
      <c r="E41" s="29"/>
      <c r="F41" s="30"/>
      <c r="G41" s="2"/>
      <c r="H41" s="2"/>
    </row>
    <row r="42" spans="1:17" ht="12.75" customHeight="1" x14ac:dyDescent="0.25">
      <c r="A42" s="31"/>
      <c r="B42" s="31"/>
      <c r="C42" s="31"/>
      <c r="H42" s="204" t="s">
        <v>39</v>
      </c>
      <c r="I42" s="205"/>
    </row>
    <row r="43" spans="1:17" ht="24.75" customHeight="1" x14ac:dyDescent="0.25">
      <c r="A43" s="217" t="s">
        <v>6</v>
      </c>
      <c r="B43" s="217" t="s">
        <v>40</v>
      </c>
      <c r="C43" s="235" t="s">
        <v>41</v>
      </c>
      <c r="D43" s="236"/>
      <c r="E43" s="237"/>
      <c r="F43" s="184" t="s">
        <v>41</v>
      </c>
      <c r="G43" s="185"/>
      <c r="H43" s="211"/>
      <c r="I43" s="238" t="s">
        <v>374</v>
      </c>
    </row>
    <row r="44" spans="1:17" ht="12" customHeight="1" x14ac:dyDescent="0.25">
      <c r="A44" s="234"/>
      <c r="B44" s="234"/>
      <c r="C44" s="235" t="s">
        <v>42</v>
      </c>
      <c r="D44" s="236"/>
      <c r="E44" s="240"/>
      <c r="F44" s="184" t="s">
        <v>43</v>
      </c>
      <c r="G44" s="185"/>
      <c r="H44" s="211"/>
      <c r="I44" s="239"/>
    </row>
    <row r="45" spans="1:17" ht="38.25" customHeight="1" x14ac:dyDescent="0.25">
      <c r="A45" s="219"/>
      <c r="B45" s="219"/>
      <c r="C45" s="17" t="s">
        <v>44</v>
      </c>
      <c r="D45" s="17" t="s">
        <v>45</v>
      </c>
      <c r="E45" s="32" t="s">
        <v>46</v>
      </c>
      <c r="F45" s="19" t="s">
        <v>47</v>
      </c>
      <c r="G45" s="19" t="s">
        <v>45</v>
      </c>
      <c r="H45" s="33" t="s">
        <v>48</v>
      </c>
      <c r="I45" s="239"/>
      <c r="L45" s="34">
        <v>2019</v>
      </c>
      <c r="M45" s="34">
        <v>2018</v>
      </c>
    </row>
    <row r="46" spans="1:17" ht="15.75" customHeight="1" x14ac:dyDescent="0.25">
      <c r="A46" s="20">
        <v>1</v>
      </c>
      <c r="B46" s="35" t="s">
        <v>49</v>
      </c>
      <c r="C46" s="36">
        <f>'[1]9 мес.'!C46+'[1]IV кв'!C46</f>
        <v>606</v>
      </c>
      <c r="D46" s="36">
        <f>'[1]9 мес.'!D46+'[1]IV кв'!D46</f>
        <v>452</v>
      </c>
      <c r="E46" s="37">
        <f>(C46+D46)*100/2122</f>
        <v>49.858623939679546</v>
      </c>
      <c r="F46" s="38">
        <v>693</v>
      </c>
      <c r="G46" s="38">
        <v>533</v>
      </c>
      <c r="H46" s="39">
        <f>(F46+G46)*100/2641</f>
        <v>46.421809920484662</v>
      </c>
      <c r="I46" s="40">
        <f>-(M46-L46)*100/M46</f>
        <v>-13.70309951060359</v>
      </c>
      <c r="L46">
        <f>C46+D46</f>
        <v>1058</v>
      </c>
      <c r="M46">
        <f>F46+G46</f>
        <v>1226</v>
      </c>
      <c r="O46">
        <f>-(100-L46/M46*100)</f>
        <v>-13.703099510603593</v>
      </c>
    </row>
    <row r="47" spans="1:17" ht="15.75" customHeight="1" x14ac:dyDescent="0.25">
      <c r="A47" s="20">
        <v>2</v>
      </c>
      <c r="B47" s="41" t="s">
        <v>50</v>
      </c>
      <c r="C47" s="24">
        <f>'[1]9 мес.'!C47+'[1]IV кв'!C47</f>
        <v>62</v>
      </c>
      <c r="D47" s="24">
        <f>'[1]9 мес.'!D47+'[1]IV кв'!D47</f>
        <v>166</v>
      </c>
      <c r="E47" s="37">
        <f t="shared" ref="E47:E65" si="4">(C47+D47)*100/2122</f>
        <v>10.744580584354383</v>
      </c>
      <c r="F47" s="42">
        <v>58</v>
      </c>
      <c r="G47" s="42">
        <v>156</v>
      </c>
      <c r="H47" s="43">
        <f t="shared" ref="H47:H65" si="5">(F47+G47)*100/2641</f>
        <v>8.1029912911775845</v>
      </c>
      <c r="I47" s="44">
        <f t="shared" ref="I47:I65" si="6">-(M47-L47)*100/M47</f>
        <v>6.5420560747663554</v>
      </c>
      <c r="L47">
        <f t="shared" ref="L47:L65" si="7">C47+D47</f>
        <v>228</v>
      </c>
      <c r="M47">
        <f t="shared" ref="M47:M65" si="8">F47+G47</f>
        <v>214</v>
      </c>
    </row>
    <row r="48" spans="1:17" ht="15.75" customHeight="1" x14ac:dyDescent="0.25">
      <c r="A48" s="24">
        <v>3</v>
      </c>
      <c r="B48" s="41" t="s">
        <v>51</v>
      </c>
      <c r="C48" s="24">
        <f>'[1]9 мес.'!C48+'[1]IV кв'!C48</f>
        <v>57</v>
      </c>
      <c r="D48" s="24">
        <f>'[1]9 мес.'!D48+'[1]IV кв'!D48</f>
        <v>12</v>
      </c>
      <c r="E48" s="37">
        <f t="shared" si="4"/>
        <v>3.2516493873704051</v>
      </c>
      <c r="F48" s="42">
        <v>89</v>
      </c>
      <c r="G48" s="42">
        <v>6</v>
      </c>
      <c r="H48" s="43">
        <f t="shared" si="5"/>
        <v>3.5971223021582732</v>
      </c>
      <c r="I48" s="44">
        <f t="shared" si="6"/>
        <v>-27.368421052631579</v>
      </c>
      <c r="L48">
        <f t="shared" si="7"/>
        <v>69</v>
      </c>
      <c r="M48">
        <f t="shared" si="8"/>
        <v>95</v>
      </c>
    </row>
    <row r="49" spans="1:17" ht="15.75" customHeight="1" x14ac:dyDescent="0.25">
      <c r="A49" s="45">
        <v>4</v>
      </c>
      <c r="B49" s="46" t="s">
        <v>52</v>
      </c>
      <c r="C49" s="45">
        <f>'[1]9 мес.'!C49+'[1]IV кв'!C49</f>
        <v>32</v>
      </c>
      <c r="D49" s="45">
        <f>'[1]9 мес.'!D49+'[1]IV кв'!D49</f>
        <v>147</v>
      </c>
      <c r="E49" s="47">
        <f t="shared" si="4"/>
        <v>8.4354382657869937</v>
      </c>
      <c r="F49" s="48">
        <v>40</v>
      </c>
      <c r="G49" s="48">
        <v>113</v>
      </c>
      <c r="H49" s="49">
        <f t="shared" si="5"/>
        <v>5.7932601287391137</v>
      </c>
      <c r="I49" s="50">
        <f t="shared" si="6"/>
        <v>16.993464052287582</v>
      </c>
      <c r="L49">
        <f t="shared" si="7"/>
        <v>179</v>
      </c>
      <c r="M49">
        <f t="shared" si="8"/>
        <v>153</v>
      </c>
    </row>
    <row r="50" spans="1:17" ht="25.5" x14ac:dyDescent="0.25">
      <c r="A50" s="20">
        <v>5</v>
      </c>
      <c r="B50" s="41" t="s">
        <v>53</v>
      </c>
      <c r="C50" s="24">
        <f>'[1]9 мес.'!C50+'[1]IV кв'!C50</f>
        <v>5</v>
      </c>
      <c r="D50" s="24">
        <f>'[1]9 мес.'!D50+'[1]IV кв'!D50</f>
        <v>1</v>
      </c>
      <c r="E50" s="37">
        <f t="shared" si="4"/>
        <v>0.28275212064090482</v>
      </c>
      <c r="F50" s="23">
        <v>16</v>
      </c>
      <c r="G50" s="23">
        <v>9</v>
      </c>
      <c r="H50" s="22">
        <f t="shared" si="5"/>
        <v>0.94661113214691406</v>
      </c>
      <c r="I50" s="118" t="s">
        <v>380</v>
      </c>
      <c r="L50">
        <f t="shared" si="7"/>
        <v>6</v>
      </c>
      <c r="M50">
        <f t="shared" si="8"/>
        <v>25</v>
      </c>
    </row>
    <row r="51" spans="1:17" ht="25.5" x14ac:dyDescent="0.25">
      <c r="A51" s="20">
        <v>6</v>
      </c>
      <c r="B51" s="41" t="s">
        <v>54</v>
      </c>
      <c r="C51" s="24">
        <f>'[1]9 мес.'!C51+'[1]IV кв'!C51</f>
        <v>5</v>
      </c>
      <c r="D51" s="24">
        <f>'[1]9 мес.'!D51+'[1]IV кв'!D51</f>
        <v>8</v>
      </c>
      <c r="E51" s="37">
        <f t="shared" si="4"/>
        <v>0.61262959472196044</v>
      </c>
      <c r="F51" s="23">
        <v>14</v>
      </c>
      <c r="G51" s="23">
        <v>14</v>
      </c>
      <c r="H51" s="22">
        <f t="shared" si="5"/>
        <v>1.0602044680045437</v>
      </c>
      <c r="I51" s="118" t="s">
        <v>381</v>
      </c>
      <c r="L51">
        <f t="shared" si="7"/>
        <v>13</v>
      </c>
      <c r="M51">
        <f t="shared" si="8"/>
        <v>28</v>
      </c>
    </row>
    <row r="52" spans="1:17" ht="15.75" customHeight="1" x14ac:dyDescent="0.25">
      <c r="A52" s="20">
        <v>7</v>
      </c>
      <c r="B52" s="41" t="s">
        <v>55</v>
      </c>
      <c r="C52" s="24">
        <f>'[1]9 мес.'!C52+'[1]IV кв'!C52</f>
        <v>39</v>
      </c>
      <c r="D52" s="24">
        <f>'[1]9 мес.'!D52+'[1]IV кв'!D52</f>
        <v>61</v>
      </c>
      <c r="E52" s="37">
        <f t="shared" si="4"/>
        <v>4.7125353440150803</v>
      </c>
      <c r="F52" s="42">
        <v>48</v>
      </c>
      <c r="G52" s="42">
        <v>56</v>
      </c>
      <c r="H52" s="43">
        <f t="shared" si="5"/>
        <v>3.9379023097311623</v>
      </c>
      <c r="I52" s="44">
        <f t="shared" si="6"/>
        <v>-3.8461538461538463</v>
      </c>
      <c r="L52">
        <f t="shared" si="7"/>
        <v>100</v>
      </c>
      <c r="M52">
        <f t="shared" si="8"/>
        <v>104</v>
      </c>
    </row>
    <row r="53" spans="1:17" ht="26.25" x14ac:dyDescent="0.25">
      <c r="A53" s="20">
        <v>8</v>
      </c>
      <c r="B53" s="41" t="s">
        <v>56</v>
      </c>
      <c r="C53" s="24">
        <f>'[1]9 мес.'!C53+'[1]IV кв'!C53</f>
        <v>5</v>
      </c>
      <c r="D53" s="24">
        <f>'[1]9 мес.'!D53+'[1]IV кв'!D53</f>
        <v>13</v>
      </c>
      <c r="E53" s="37">
        <f t="shared" si="4"/>
        <v>0.84825636192271447</v>
      </c>
      <c r="F53" s="42">
        <v>37</v>
      </c>
      <c r="G53" s="42">
        <v>17</v>
      </c>
      <c r="H53" s="43">
        <f t="shared" si="5"/>
        <v>2.0446800454373344</v>
      </c>
      <c r="I53" s="120" t="s">
        <v>382</v>
      </c>
      <c r="L53">
        <f t="shared" si="7"/>
        <v>18</v>
      </c>
      <c r="M53">
        <f t="shared" si="8"/>
        <v>54</v>
      </c>
    </row>
    <row r="54" spans="1:17" ht="15.75" customHeight="1" x14ac:dyDescent="0.25">
      <c r="A54" s="20">
        <v>9</v>
      </c>
      <c r="B54" s="41" t="s">
        <v>57</v>
      </c>
      <c r="C54" s="24">
        <f>'[1]9 мес.'!C54+'[1]IV кв'!C54</f>
        <v>7</v>
      </c>
      <c r="D54" s="24">
        <f>'[1]9 мес.'!D54+'[1]IV кв'!D54</f>
        <v>8</v>
      </c>
      <c r="E54" s="37">
        <f t="shared" si="4"/>
        <v>0.70688030160226201</v>
      </c>
      <c r="F54" s="42">
        <v>12</v>
      </c>
      <c r="G54" s="42">
        <v>9</v>
      </c>
      <c r="H54" s="43">
        <f t="shared" si="5"/>
        <v>0.79515335100340778</v>
      </c>
      <c r="I54" s="117">
        <f t="shared" si="6"/>
        <v>-28.571428571428573</v>
      </c>
      <c r="J54" s="14"/>
      <c r="K54" s="14"/>
      <c r="L54">
        <f t="shared" si="7"/>
        <v>15</v>
      </c>
      <c r="M54">
        <f t="shared" si="8"/>
        <v>21</v>
      </c>
      <c r="N54" s="14"/>
      <c r="O54" s="14"/>
      <c r="P54" s="14"/>
      <c r="Q54" s="14"/>
    </row>
    <row r="55" spans="1:17" ht="26.25" x14ac:dyDescent="0.25">
      <c r="A55" s="24">
        <v>10</v>
      </c>
      <c r="B55" s="35" t="s">
        <v>58</v>
      </c>
      <c r="C55" s="36">
        <f>'[1]9 мес.'!C55+'[1]IV кв'!C55</f>
        <v>1</v>
      </c>
      <c r="D55" s="36">
        <f>'[1]9 мес.'!D55+'[1]IV кв'!D55</f>
        <v>3</v>
      </c>
      <c r="E55" s="37">
        <f t="shared" si="4"/>
        <v>0.1885014137606032</v>
      </c>
      <c r="F55" s="38">
        <v>63</v>
      </c>
      <c r="G55" s="38">
        <v>30</v>
      </c>
      <c r="H55" s="39">
        <f t="shared" si="5"/>
        <v>3.5213934115865202</v>
      </c>
      <c r="I55" s="121" t="s">
        <v>383</v>
      </c>
      <c r="J55" s="14"/>
      <c r="K55" s="14"/>
      <c r="L55">
        <f t="shared" si="7"/>
        <v>4</v>
      </c>
      <c r="M55">
        <f t="shared" si="8"/>
        <v>93</v>
      </c>
      <c r="N55" s="14"/>
      <c r="O55" s="14"/>
      <c r="P55" s="14"/>
      <c r="Q55" s="14"/>
    </row>
    <row r="56" spans="1:17" ht="15.75" customHeight="1" x14ac:dyDescent="0.25">
      <c r="A56" s="24">
        <v>11</v>
      </c>
      <c r="B56" s="41" t="s">
        <v>59</v>
      </c>
      <c r="C56" s="24">
        <f>'[1]9 мес.'!C56+'[1]IV кв'!C56</f>
        <v>4</v>
      </c>
      <c r="D56" s="24">
        <f>'[1]9 мес.'!D56+'[1]IV кв'!D56</f>
        <v>16</v>
      </c>
      <c r="E56" s="37">
        <f t="shared" si="4"/>
        <v>0.94250706880301605</v>
      </c>
      <c r="F56" s="42">
        <v>2</v>
      </c>
      <c r="G56" s="42">
        <v>19</v>
      </c>
      <c r="H56" s="43">
        <f t="shared" si="5"/>
        <v>0.79515335100340778</v>
      </c>
      <c r="I56" s="117">
        <f t="shared" si="6"/>
        <v>-4.7619047619047619</v>
      </c>
      <c r="J56" s="14"/>
      <c r="K56" s="14"/>
      <c r="L56">
        <f t="shared" si="7"/>
        <v>20</v>
      </c>
      <c r="M56">
        <f t="shared" si="8"/>
        <v>21</v>
      </c>
      <c r="N56" s="14"/>
      <c r="O56" s="14"/>
      <c r="P56" s="14"/>
      <c r="Q56" s="14"/>
    </row>
    <row r="57" spans="1:17" ht="26.25" x14ac:dyDescent="0.25">
      <c r="A57" s="24">
        <v>12</v>
      </c>
      <c r="B57" s="41" t="s">
        <v>60</v>
      </c>
      <c r="C57" s="24">
        <f>'[1]9 мес.'!C57+'[1]IV кв'!C57</f>
        <v>2</v>
      </c>
      <c r="D57" s="24">
        <f>'[1]9 мес.'!D57+'[1]IV кв'!D57</f>
        <v>5</v>
      </c>
      <c r="E57" s="37">
        <f t="shared" si="4"/>
        <v>0.32987747408105561</v>
      </c>
      <c r="F57" s="42">
        <v>10</v>
      </c>
      <c r="G57" s="42">
        <v>31</v>
      </c>
      <c r="H57" s="43">
        <f t="shared" si="5"/>
        <v>1.5524422567209391</v>
      </c>
      <c r="I57" s="120" t="s">
        <v>384</v>
      </c>
      <c r="J57" s="14"/>
      <c r="K57" s="14"/>
      <c r="L57">
        <f t="shared" si="7"/>
        <v>7</v>
      </c>
      <c r="M57">
        <f t="shared" si="8"/>
        <v>41</v>
      </c>
      <c r="N57" s="14"/>
      <c r="O57" s="14"/>
      <c r="P57" s="14"/>
      <c r="Q57" s="14"/>
    </row>
    <row r="58" spans="1:17" ht="15.75" customHeight="1" x14ac:dyDescent="0.25">
      <c r="A58" s="20">
        <v>13</v>
      </c>
      <c r="B58" s="41" t="s">
        <v>61</v>
      </c>
      <c r="C58" s="24">
        <f>'[1]9 мес.'!C58+'[1]IV кв'!C58</f>
        <v>24</v>
      </c>
      <c r="D58" s="24">
        <f>'[1]9 мес.'!D58+'[1]IV кв'!D58</f>
        <v>32</v>
      </c>
      <c r="E58" s="37">
        <f t="shared" si="4"/>
        <v>2.6390197926484449</v>
      </c>
      <c r="F58" s="42">
        <v>27</v>
      </c>
      <c r="G58" s="42">
        <v>22</v>
      </c>
      <c r="H58" s="43">
        <f t="shared" si="5"/>
        <v>1.8553578190079516</v>
      </c>
      <c r="I58" s="117">
        <f t="shared" si="6"/>
        <v>14.285714285714286</v>
      </c>
      <c r="J58" s="14"/>
      <c r="K58" s="14"/>
      <c r="L58">
        <f t="shared" si="7"/>
        <v>56</v>
      </c>
      <c r="M58">
        <f t="shared" si="8"/>
        <v>49</v>
      </c>
      <c r="N58" s="14"/>
      <c r="O58" s="14"/>
      <c r="P58" s="14"/>
      <c r="Q58" s="14"/>
    </row>
    <row r="59" spans="1:17" ht="31.5" x14ac:dyDescent="0.25">
      <c r="A59" s="20">
        <v>14</v>
      </c>
      <c r="B59" s="41" t="s">
        <v>62</v>
      </c>
      <c r="C59" s="24">
        <f>'[1]9 мес.'!C59+'[1]IV кв'!C59</f>
        <v>0</v>
      </c>
      <c r="D59" s="24">
        <f>'[1]9 мес.'!D59+'[1]IV кв'!D59</f>
        <v>1</v>
      </c>
      <c r="E59" s="37">
        <f t="shared" si="4"/>
        <v>4.71253534401508E-2</v>
      </c>
      <c r="F59" s="42">
        <v>1</v>
      </c>
      <c r="G59" s="42">
        <v>3</v>
      </c>
      <c r="H59" s="43">
        <f t="shared" si="5"/>
        <v>0.15145778114350625</v>
      </c>
      <c r="I59" s="120" t="s">
        <v>385</v>
      </c>
      <c r="J59" s="14"/>
      <c r="K59" s="14"/>
      <c r="L59">
        <f t="shared" si="7"/>
        <v>1</v>
      </c>
      <c r="M59">
        <f t="shared" si="8"/>
        <v>4</v>
      </c>
      <c r="N59" s="14"/>
      <c r="O59" s="14"/>
      <c r="P59" s="14"/>
      <c r="Q59" s="14"/>
    </row>
    <row r="60" spans="1:17" ht="15.75" customHeight="1" x14ac:dyDescent="0.25">
      <c r="A60" s="45">
        <v>15</v>
      </c>
      <c r="B60" s="46" t="s">
        <v>63</v>
      </c>
      <c r="C60" s="45">
        <f>'[1]9 мес.'!C60+'[1]IV кв'!C60</f>
        <v>18</v>
      </c>
      <c r="D60" s="45">
        <f>'[1]9 мес.'!D60+'[1]IV кв'!D60</f>
        <v>57</v>
      </c>
      <c r="E60" s="47">
        <f t="shared" si="4"/>
        <v>3.5344015080113103</v>
      </c>
      <c r="F60" s="48">
        <v>13</v>
      </c>
      <c r="G60" s="48">
        <v>47</v>
      </c>
      <c r="H60" s="49">
        <f t="shared" si="5"/>
        <v>2.2718667171525939</v>
      </c>
      <c r="I60" s="119">
        <f t="shared" si="6"/>
        <v>25</v>
      </c>
      <c r="J60" s="14"/>
      <c r="K60" s="14"/>
      <c r="L60">
        <f t="shared" si="7"/>
        <v>75</v>
      </c>
      <c r="M60">
        <f t="shared" si="8"/>
        <v>60</v>
      </c>
      <c r="N60" s="14"/>
      <c r="O60" s="14"/>
      <c r="P60" s="14"/>
      <c r="Q60" s="14"/>
    </row>
    <row r="61" spans="1:17" ht="26.25" x14ac:dyDescent="0.25">
      <c r="A61" s="20">
        <v>16</v>
      </c>
      <c r="B61" s="41" t="s">
        <v>64</v>
      </c>
      <c r="C61" s="24">
        <f>'[1]9 мес.'!C61+'[1]IV кв'!C61</f>
        <v>5</v>
      </c>
      <c r="D61" s="24">
        <f>'[1]9 мес.'!D61+'[1]IV кв'!D61</f>
        <v>9</v>
      </c>
      <c r="E61" s="37">
        <f t="shared" si="4"/>
        <v>0.65975494816211122</v>
      </c>
      <c r="F61" s="42">
        <v>11</v>
      </c>
      <c r="G61" s="42">
        <v>13</v>
      </c>
      <c r="H61" s="43">
        <f t="shared" si="5"/>
        <v>0.90874668686103743</v>
      </c>
      <c r="I61" s="120" t="s">
        <v>386</v>
      </c>
      <c r="J61" s="14"/>
      <c r="K61" s="14"/>
      <c r="L61">
        <f t="shared" si="7"/>
        <v>14</v>
      </c>
      <c r="M61">
        <f t="shared" si="8"/>
        <v>24</v>
      </c>
      <c r="N61" s="14"/>
      <c r="O61" s="14"/>
      <c r="P61" s="14"/>
      <c r="Q61" s="14"/>
    </row>
    <row r="62" spans="1:17" ht="15.75" customHeight="1" x14ac:dyDescent="0.25">
      <c r="A62" s="24">
        <v>17</v>
      </c>
      <c r="B62" s="41" t="s">
        <v>65</v>
      </c>
      <c r="C62" s="24">
        <f>'[1]9 мес.'!C62+'[1]IV кв'!C62</f>
        <v>12</v>
      </c>
      <c r="D62" s="24">
        <f>'[1]9 мес.'!D62+'[1]IV кв'!D62</f>
        <v>10</v>
      </c>
      <c r="E62" s="37">
        <f t="shared" si="4"/>
        <v>1.0367577756833177</v>
      </c>
      <c r="F62" s="42">
        <v>3</v>
      </c>
      <c r="G62" s="42">
        <v>1</v>
      </c>
      <c r="H62" s="43">
        <f t="shared" si="5"/>
        <v>0.15145778114350625</v>
      </c>
      <c r="I62" s="117" t="s">
        <v>376</v>
      </c>
      <c r="J62" s="14"/>
      <c r="K62" s="14"/>
      <c r="L62">
        <f t="shared" si="7"/>
        <v>22</v>
      </c>
      <c r="M62">
        <f t="shared" si="8"/>
        <v>4</v>
      </c>
      <c r="N62" s="14"/>
      <c r="O62" s="14"/>
      <c r="P62" s="14"/>
      <c r="Q62" s="14"/>
    </row>
    <row r="63" spans="1:17" ht="26.25" x14ac:dyDescent="0.25">
      <c r="A63" s="20">
        <v>18</v>
      </c>
      <c r="B63" s="35" t="s">
        <v>66</v>
      </c>
      <c r="C63" s="36">
        <f>'[1]9 мес.'!C63+'[1]IV кв'!C63</f>
        <v>7</v>
      </c>
      <c r="D63" s="36">
        <f>'[1]9 мес.'!D63+'[1]IV кв'!D63</f>
        <v>13</v>
      </c>
      <c r="E63" s="37">
        <f t="shared" si="4"/>
        <v>0.94250706880301605</v>
      </c>
      <c r="F63" s="38">
        <v>93</v>
      </c>
      <c r="G63" s="38">
        <v>25</v>
      </c>
      <c r="H63" s="39">
        <f t="shared" si="5"/>
        <v>4.4680045437334339</v>
      </c>
      <c r="I63" s="121" t="s">
        <v>387</v>
      </c>
      <c r="J63" s="14"/>
      <c r="K63" s="14"/>
      <c r="L63">
        <f t="shared" si="7"/>
        <v>20</v>
      </c>
      <c r="M63">
        <f t="shared" si="8"/>
        <v>118</v>
      </c>
      <c r="N63" s="14"/>
      <c r="O63" s="14"/>
      <c r="P63" s="14"/>
      <c r="Q63" s="14"/>
    </row>
    <row r="64" spans="1:17" ht="26.25" x14ac:dyDescent="0.25">
      <c r="A64" s="20">
        <v>19</v>
      </c>
      <c r="B64" s="35" t="s">
        <v>67</v>
      </c>
      <c r="C64" s="36">
        <f>'[1]9 мес.'!C64+'[1]IV кв'!C64</f>
        <v>54</v>
      </c>
      <c r="D64" s="36">
        <f>'[1]9 мес.'!D64+'[1]IV кв'!D64</f>
        <v>49</v>
      </c>
      <c r="E64" s="37">
        <f t="shared" si="4"/>
        <v>4.8539114043355323</v>
      </c>
      <c r="F64" s="38">
        <v>140</v>
      </c>
      <c r="G64" s="38">
        <v>59</v>
      </c>
      <c r="H64" s="39">
        <f t="shared" si="5"/>
        <v>7.535024611889436</v>
      </c>
      <c r="I64" s="121" t="s">
        <v>388</v>
      </c>
      <c r="J64" s="14"/>
      <c r="K64" s="14"/>
      <c r="L64">
        <f t="shared" si="7"/>
        <v>103</v>
      </c>
      <c r="M64">
        <f t="shared" si="8"/>
        <v>199</v>
      </c>
      <c r="N64" s="14"/>
      <c r="O64" s="14"/>
      <c r="P64" s="14"/>
      <c r="Q64" s="14"/>
    </row>
    <row r="65" spans="1:17" ht="15.75" customHeight="1" x14ac:dyDescent="0.25">
      <c r="A65" s="51"/>
      <c r="B65" s="52" t="s">
        <v>17</v>
      </c>
      <c r="C65" s="24">
        <f>SUM(C46:C64)</f>
        <v>945</v>
      </c>
      <c r="D65" s="24">
        <f>SUM(D46:D64)</f>
        <v>1063</v>
      </c>
      <c r="E65" s="37">
        <f t="shared" si="4"/>
        <v>94.627709707822802</v>
      </c>
      <c r="F65" s="42">
        <f>SUM(F46:F64)</f>
        <v>1370</v>
      </c>
      <c r="G65" s="42">
        <f>SUM(G46:G64)</f>
        <v>1163</v>
      </c>
      <c r="H65" s="43">
        <f t="shared" si="5"/>
        <v>95.910639909125337</v>
      </c>
      <c r="I65" s="117">
        <f t="shared" si="6"/>
        <v>-20.726411369917095</v>
      </c>
      <c r="J65" s="14"/>
      <c r="K65" s="14"/>
      <c r="L65">
        <f t="shared" si="7"/>
        <v>2008</v>
      </c>
      <c r="M65">
        <f t="shared" si="8"/>
        <v>2533</v>
      </c>
      <c r="N65" s="14"/>
      <c r="O65" s="14"/>
      <c r="P65" s="14"/>
      <c r="Q65" s="14"/>
    </row>
    <row r="66" spans="1:17" ht="12.75" customHeight="1" x14ac:dyDescent="0.25">
      <c r="A66" s="53"/>
      <c r="B66" s="5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x14ac:dyDescent="0.25">
      <c r="A67" s="232" t="s">
        <v>368</v>
      </c>
      <c r="B67" s="155"/>
      <c r="C67" s="155"/>
      <c r="D67" s="155"/>
      <c r="E67" s="155"/>
      <c r="F67" s="155"/>
      <c r="G67" s="155"/>
      <c r="H67" s="155"/>
      <c r="I67" s="55"/>
      <c r="J67" s="14"/>
      <c r="K67" s="14"/>
      <c r="L67" s="14"/>
      <c r="M67" s="14"/>
      <c r="N67" s="14"/>
      <c r="O67" s="14"/>
      <c r="P67" s="14"/>
      <c r="Q67" s="14"/>
    </row>
    <row r="68" spans="1:17" ht="15" customHeight="1" x14ac:dyDescent="0.25">
      <c r="A68" s="27"/>
      <c r="B68" s="150">
        <f>G106+H106</f>
        <v>114</v>
      </c>
      <c r="C68" s="155"/>
      <c r="D68" s="28" t="s">
        <v>38</v>
      </c>
      <c r="E68" s="29"/>
      <c r="F68" s="56"/>
      <c r="G68" s="56"/>
      <c r="H68" s="56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2.75" customHeight="1" x14ac:dyDescent="0.2">
      <c r="A69" s="108"/>
      <c r="B69" s="109"/>
      <c r="C69" s="109"/>
      <c r="D69" s="233"/>
      <c r="E69" s="130"/>
      <c r="F69" s="108"/>
      <c r="G69" s="108"/>
      <c r="H69" s="167" t="s">
        <v>68</v>
      </c>
      <c r="I69" s="171"/>
      <c r="J69" s="14"/>
      <c r="K69" s="14"/>
      <c r="L69" s="14"/>
      <c r="M69" s="14"/>
      <c r="N69" s="14"/>
      <c r="O69" s="14"/>
      <c r="P69" s="14"/>
      <c r="Q69" s="14"/>
    </row>
    <row r="70" spans="1:17" ht="33" customHeight="1" x14ac:dyDescent="0.2">
      <c r="A70" s="17" t="s">
        <v>6</v>
      </c>
      <c r="B70" s="222" t="s">
        <v>69</v>
      </c>
      <c r="C70" s="135"/>
      <c r="D70" s="135"/>
      <c r="E70" s="135"/>
      <c r="F70" s="135"/>
      <c r="G70" s="17" t="s">
        <v>140</v>
      </c>
      <c r="H70" s="17" t="s">
        <v>366</v>
      </c>
      <c r="I70" s="17" t="s">
        <v>367</v>
      </c>
      <c r="J70" s="14"/>
      <c r="K70" s="14"/>
      <c r="L70" s="14"/>
      <c r="M70" s="14"/>
      <c r="N70" s="14"/>
      <c r="O70" s="14"/>
      <c r="P70" s="14"/>
      <c r="Q70" s="14"/>
    </row>
    <row r="71" spans="1:17" x14ac:dyDescent="0.25">
      <c r="A71" s="26">
        <v>1</v>
      </c>
      <c r="B71" s="163" t="s">
        <v>70</v>
      </c>
      <c r="C71" s="200"/>
      <c r="D71" s="200"/>
      <c r="E71" s="200"/>
      <c r="F71" s="200"/>
      <c r="G71" s="20">
        <f>'[1]9 мес.'!G72+'[1]IV кв'!G72</f>
        <v>1</v>
      </c>
      <c r="H71" s="20">
        <f>'[1]9 мес.'!H72+'[1]IV кв'!H72</f>
        <v>8</v>
      </c>
      <c r="I71" s="57">
        <f t="shared" ref="I71:I106" si="9">(G71+H71)*100/2122</f>
        <v>0.42412818096135724</v>
      </c>
      <c r="J71" s="14"/>
      <c r="K71" s="14"/>
      <c r="L71" s="14"/>
      <c r="M71" s="14"/>
      <c r="N71" s="14"/>
      <c r="O71" s="14"/>
      <c r="P71" s="14"/>
      <c r="Q71" s="14"/>
    </row>
    <row r="72" spans="1:17" x14ac:dyDescent="0.25">
      <c r="A72" s="26">
        <v>2</v>
      </c>
      <c r="B72" s="58" t="s">
        <v>71</v>
      </c>
      <c r="C72" s="59"/>
      <c r="D72" s="59"/>
      <c r="E72" s="59"/>
      <c r="F72" s="60"/>
      <c r="G72" s="20"/>
      <c r="H72" s="20">
        <f>'[1]9 мес.'!H73+'[1]IV кв'!H73</f>
        <v>1</v>
      </c>
      <c r="I72" s="110">
        <f t="shared" si="9"/>
        <v>4.71253534401508E-2</v>
      </c>
      <c r="J72" s="14"/>
      <c r="K72" s="14"/>
      <c r="L72" s="14"/>
      <c r="M72" s="14"/>
      <c r="N72" s="14"/>
      <c r="O72" s="14"/>
      <c r="P72" s="14"/>
      <c r="Q72" s="14"/>
    </row>
    <row r="73" spans="1:17" x14ac:dyDescent="0.25">
      <c r="A73" s="26">
        <v>3</v>
      </c>
      <c r="B73" s="230" t="s">
        <v>72</v>
      </c>
      <c r="C73" s="228"/>
      <c r="D73" s="228"/>
      <c r="E73" s="228"/>
      <c r="F73" s="228"/>
      <c r="G73" s="20">
        <f>'[1]9 мес.'!G76+'[1]IV кв'!G76</f>
        <v>5</v>
      </c>
      <c r="H73" s="20">
        <f>'[1]9 мес.'!H76+'[1]IV кв'!H76</f>
        <v>9</v>
      </c>
      <c r="I73" s="57">
        <f t="shared" si="9"/>
        <v>0.65975494816211122</v>
      </c>
      <c r="J73" s="14"/>
      <c r="K73" s="14"/>
      <c r="L73" s="14"/>
      <c r="M73" s="14"/>
      <c r="N73" s="14"/>
      <c r="O73" s="14"/>
      <c r="P73" s="14"/>
      <c r="Q73" s="14"/>
    </row>
    <row r="74" spans="1:17" x14ac:dyDescent="0.25">
      <c r="A74" s="26">
        <v>4</v>
      </c>
      <c r="B74" s="230" t="s">
        <v>73</v>
      </c>
      <c r="C74" s="228"/>
      <c r="D74" s="228"/>
      <c r="E74" s="228"/>
      <c r="F74" s="228"/>
      <c r="G74" s="20"/>
      <c r="H74" s="20">
        <f>'[1]9 мес.'!H78+'[1]IV кв'!H78</f>
        <v>4</v>
      </c>
      <c r="I74" s="57">
        <f t="shared" si="9"/>
        <v>0.1885014137606032</v>
      </c>
      <c r="J74" s="14"/>
      <c r="K74" s="14"/>
      <c r="L74" s="14"/>
      <c r="M74" s="14"/>
      <c r="N74" s="14"/>
      <c r="O74" s="14"/>
      <c r="P74" s="14"/>
      <c r="Q74" s="14"/>
    </row>
    <row r="75" spans="1:17" x14ac:dyDescent="0.25">
      <c r="A75" s="26">
        <v>5</v>
      </c>
      <c r="B75" s="63" t="s">
        <v>74</v>
      </c>
      <c r="C75" s="61"/>
      <c r="D75" s="61"/>
      <c r="E75" s="61"/>
      <c r="F75" s="62"/>
      <c r="G75" s="20"/>
      <c r="H75" s="20">
        <f>'[1]9 мес.'!H79+'[1]IV кв'!H79</f>
        <v>1</v>
      </c>
      <c r="I75" s="110">
        <f t="shared" si="9"/>
        <v>4.71253534401508E-2</v>
      </c>
      <c r="J75" s="14"/>
      <c r="K75" s="14"/>
      <c r="L75" s="14"/>
      <c r="M75" s="14"/>
      <c r="N75" s="14"/>
      <c r="O75" s="14"/>
      <c r="P75" s="14"/>
      <c r="Q75" s="14"/>
    </row>
    <row r="76" spans="1:17" x14ac:dyDescent="0.25">
      <c r="A76" s="26">
        <v>6</v>
      </c>
      <c r="B76" s="227" t="s">
        <v>75</v>
      </c>
      <c r="C76" s="202"/>
      <c r="D76" s="202"/>
      <c r="E76" s="202"/>
      <c r="F76" s="203"/>
      <c r="G76" s="20"/>
      <c r="H76" s="20">
        <f>'[1]9 мес.'!H80+'[1]IV кв'!H80</f>
        <v>1</v>
      </c>
      <c r="I76" s="110">
        <f t="shared" si="9"/>
        <v>4.71253534401508E-2</v>
      </c>
      <c r="J76" s="14"/>
      <c r="K76" s="14"/>
      <c r="L76" s="14"/>
      <c r="M76" s="14"/>
      <c r="N76" s="14"/>
      <c r="O76" s="14"/>
      <c r="P76" s="14"/>
      <c r="Q76" s="14"/>
    </row>
    <row r="77" spans="1:17" x14ac:dyDescent="0.25">
      <c r="A77" s="26">
        <v>7</v>
      </c>
      <c r="B77" s="63" t="s">
        <v>76</v>
      </c>
      <c r="C77" s="61"/>
      <c r="D77" s="61"/>
      <c r="E77" s="61"/>
      <c r="F77" s="62"/>
      <c r="G77" s="20"/>
      <c r="H77" s="20">
        <f>'[1]9 мес.'!H82+'[1]IV кв'!H82</f>
        <v>1</v>
      </c>
      <c r="I77" s="110">
        <f t="shared" si="9"/>
        <v>4.71253534401508E-2</v>
      </c>
      <c r="J77" s="14"/>
      <c r="K77" s="14"/>
      <c r="L77" s="14"/>
      <c r="M77" s="14"/>
      <c r="N77" s="14"/>
      <c r="O77" s="14"/>
      <c r="P77" s="14"/>
      <c r="Q77" s="14"/>
    </row>
    <row r="78" spans="1:17" x14ac:dyDescent="0.25">
      <c r="A78" s="26">
        <v>8</v>
      </c>
      <c r="B78" s="230" t="s">
        <v>77</v>
      </c>
      <c r="C78" s="228"/>
      <c r="D78" s="228"/>
      <c r="E78" s="228"/>
      <c r="F78" s="228"/>
      <c r="G78" s="20"/>
      <c r="H78" s="20">
        <f>'[1]9 мес.'!H83+'[1]IV кв'!H83</f>
        <v>2</v>
      </c>
      <c r="I78" s="57">
        <f t="shared" si="9"/>
        <v>9.4250706880301599E-2</v>
      </c>
      <c r="J78" s="14"/>
      <c r="K78" s="14"/>
      <c r="L78" s="14"/>
      <c r="M78" s="14"/>
      <c r="N78" s="14"/>
      <c r="O78" s="14"/>
      <c r="P78" s="14"/>
      <c r="Q78" s="14"/>
    </row>
    <row r="79" spans="1:17" x14ac:dyDescent="0.25">
      <c r="A79" s="26">
        <v>9</v>
      </c>
      <c r="B79" s="227" t="s">
        <v>78</v>
      </c>
      <c r="C79" s="202"/>
      <c r="D79" s="202"/>
      <c r="E79" s="202"/>
      <c r="F79" s="203"/>
      <c r="G79" s="20">
        <f>'[1]9 мес.'!G84+'[1]IV кв'!G84</f>
        <v>2</v>
      </c>
      <c r="H79" s="20">
        <f>'[1]9 мес.'!H84+'[1]IV кв'!H84</f>
        <v>4</v>
      </c>
      <c r="I79" s="57">
        <f t="shared" si="9"/>
        <v>0.28275212064090482</v>
      </c>
      <c r="J79" s="14"/>
      <c r="K79" s="14"/>
      <c r="L79" s="14"/>
      <c r="M79" s="14"/>
      <c r="N79" s="14"/>
      <c r="O79" s="14"/>
      <c r="P79" s="14"/>
      <c r="Q79" s="14"/>
    </row>
    <row r="80" spans="1:17" x14ac:dyDescent="0.25">
      <c r="A80" s="26">
        <v>10</v>
      </c>
      <c r="B80" s="227" t="s">
        <v>79</v>
      </c>
      <c r="C80" s="202"/>
      <c r="D80" s="202"/>
      <c r="E80" s="202"/>
      <c r="F80" s="203"/>
      <c r="G80" s="20"/>
      <c r="H80" s="20">
        <f>'[1]9 мес.'!H85+'[1]IV кв'!H85</f>
        <v>1</v>
      </c>
      <c r="I80" s="110">
        <f t="shared" si="9"/>
        <v>4.71253534401508E-2</v>
      </c>
      <c r="J80" s="14"/>
      <c r="K80" s="14"/>
      <c r="L80" s="14"/>
      <c r="M80" s="14"/>
      <c r="N80" s="14"/>
      <c r="O80" s="14"/>
      <c r="P80" s="14"/>
      <c r="Q80" s="14"/>
    </row>
    <row r="81" spans="1:17" x14ac:dyDescent="0.25">
      <c r="A81" s="26">
        <v>11</v>
      </c>
      <c r="B81" s="230" t="s">
        <v>80</v>
      </c>
      <c r="C81" s="228"/>
      <c r="D81" s="228"/>
      <c r="E81" s="228"/>
      <c r="F81" s="228"/>
      <c r="G81" s="20">
        <f>'[1]9 мес.'!G86+'[1]IV кв'!G86</f>
        <v>1</v>
      </c>
      <c r="H81" s="20">
        <f>'[1]9 мес.'!H86+'[1]IV кв'!H86</f>
        <v>11</v>
      </c>
      <c r="I81" s="57">
        <f t="shared" si="9"/>
        <v>0.56550424128180965</v>
      </c>
      <c r="J81" s="14"/>
      <c r="K81" s="14"/>
      <c r="L81" s="14"/>
      <c r="M81" s="14"/>
      <c r="N81" s="14"/>
      <c r="O81" s="14"/>
      <c r="P81" s="14"/>
      <c r="Q81" s="14"/>
    </row>
    <row r="82" spans="1:17" x14ac:dyDescent="0.25">
      <c r="A82" s="26">
        <v>12</v>
      </c>
      <c r="B82" s="112" t="s">
        <v>81</v>
      </c>
      <c r="C82" s="61"/>
      <c r="D82" s="61"/>
      <c r="E82" s="61"/>
      <c r="F82" s="62"/>
      <c r="G82" s="20"/>
      <c r="H82" s="20">
        <f>'[1]9 мес.'!H87+'[1]IV кв'!H87</f>
        <v>1</v>
      </c>
      <c r="I82" s="110">
        <f t="shared" si="9"/>
        <v>4.71253534401508E-2</v>
      </c>
      <c r="J82" s="14"/>
      <c r="K82" s="14"/>
      <c r="L82" s="14"/>
      <c r="M82" s="14"/>
      <c r="N82" s="14"/>
      <c r="O82" s="14"/>
      <c r="P82" s="14"/>
      <c r="Q82" s="14"/>
    </row>
    <row r="83" spans="1:17" x14ac:dyDescent="0.25">
      <c r="A83" s="26">
        <v>13</v>
      </c>
      <c r="B83" s="227" t="s">
        <v>82</v>
      </c>
      <c r="C83" s="202"/>
      <c r="D83" s="202"/>
      <c r="E83" s="202"/>
      <c r="F83" s="203"/>
      <c r="G83" s="20">
        <f>'[1]9 мес.'!G88+'[1]IV кв'!G88</f>
        <v>1</v>
      </c>
      <c r="H83" s="20"/>
      <c r="I83" s="110">
        <f t="shared" si="9"/>
        <v>4.71253534401508E-2</v>
      </c>
      <c r="J83" s="14"/>
      <c r="K83" s="14"/>
      <c r="L83" s="14"/>
      <c r="M83" s="14"/>
      <c r="N83" s="14"/>
      <c r="O83" s="14"/>
      <c r="P83" s="14"/>
      <c r="Q83" s="14"/>
    </row>
    <row r="84" spans="1:17" x14ac:dyDescent="0.25">
      <c r="A84" s="26">
        <v>14</v>
      </c>
      <c r="B84" s="230" t="s">
        <v>83</v>
      </c>
      <c r="C84" s="228"/>
      <c r="D84" s="228"/>
      <c r="E84" s="228"/>
      <c r="F84" s="228"/>
      <c r="G84" s="20">
        <f>'[1]9 мес.'!G90+'[1]IV кв'!G90</f>
        <v>1</v>
      </c>
      <c r="H84" s="20">
        <f>'[1]9 мес.'!H90+'[1]IV кв'!H90</f>
        <v>3</v>
      </c>
      <c r="I84" s="57">
        <f t="shared" si="9"/>
        <v>0.1885014137606032</v>
      </c>
      <c r="J84" s="14"/>
      <c r="K84" s="14"/>
      <c r="L84" s="14"/>
      <c r="M84" s="14"/>
      <c r="N84" s="14"/>
      <c r="O84" s="14"/>
      <c r="P84" s="14"/>
      <c r="Q84" s="14"/>
    </row>
    <row r="85" spans="1:17" x14ac:dyDescent="0.25">
      <c r="A85" s="26">
        <v>15</v>
      </c>
      <c r="B85" s="231" t="s">
        <v>84</v>
      </c>
      <c r="C85" s="202"/>
      <c r="D85" s="202"/>
      <c r="E85" s="202"/>
      <c r="F85" s="203"/>
      <c r="G85" s="20"/>
      <c r="H85" s="20">
        <f>'[1]9 мес.'!H92+'[1]IV кв'!H92</f>
        <v>4</v>
      </c>
      <c r="I85" s="57">
        <f t="shared" si="9"/>
        <v>0.1885014137606032</v>
      </c>
      <c r="J85" s="14"/>
      <c r="K85" s="14"/>
      <c r="L85" s="14"/>
      <c r="M85" s="14"/>
      <c r="N85" s="14"/>
      <c r="O85" s="14"/>
      <c r="P85" s="14"/>
      <c r="Q85" s="14"/>
    </row>
    <row r="86" spans="1:17" x14ac:dyDescent="0.25">
      <c r="A86" s="26">
        <v>16</v>
      </c>
      <c r="B86" s="230" t="s">
        <v>85</v>
      </c>
      <c r="C86" s="228"/>
      <c r="D86" s="228"/>
      <c r="E86" s="228"/>
      <c r="F86" s="228"/>
      <c r="G86" s="20">
        <f>'[1]9 мес.'!G93+'[1]IV кв'!G93</f>
        <v>1</v>
      </c>
      <c r="H86" s="20">
        <f>'[1]9 мес.'!H93+'[1]IV кв'!H93</f>
        <v>10</v>
      </c>
      <c r="I86" s="57">
        <f t="shared" si="9"/>
        <v>0.51837888784165886</v>
      </c>
      <c r="J86" s="14"/>
      <c r="K86" s="14"/>
      <c r="L86" s="14"/>
      <c r="M86" s="14"/>
      <c r="N86" s="14"/>
      <c r="O86" s="14"/>
      <c r="P86" s="14"/>
      <c r="Q86" s="14"/>
    </row>
    <row r="87" spans="1:17" x14ac:dyDescent="0.25">
      <c r="A87" s="26">
        <v>17</v>
      </c>
      <c r="B87" s="227" t="s">
        <v>86</v>
      </c>
      <c r="C87" s="202"/>
      <c r="D87" s="202"/>
      <c r="E87" s="202"/>
      <c r="F87" s="203"/>
      <c r="G87" s="20"/>
      <c r="H87" s="20">
        <f>'[1]9 мес.'!H94+'[1]IV кв'!H94</f>
        <v>1</v>
      </c>
      <c r="I87" s="110">
        <f t="shared" si="9"/>
        <v>4.71253534401508E-2</v>
      </c>
      <c r="J87" s="14"/>
      <c r="K87" s="14"/>
      <c r="L87" s="14"/>
      <c r="M87" s="14"/>
      <c r="N87" s="14"/>
      <c r="O87" s="14"/>
      <c r="P87" s="14"/>
      <c r="Q87" s="14"/>
    </row>
    <row r="88" spans="1:17" x14ac:dyDescent="0.25">
      <c r="A88" s="26">
        <v>18</v>
      </c>
      <c r="B88" s="227" t="s">
        <v>87</v>
      </c>
      <c r="C88" s="202"/>
      <c r="D88" s="202"/>
      <c r="E88" s="202"/>
      <c r="F88" s="203"/>
      <c r="G88" s="20"/>
      <c r="H88" s="20">
        <f>'[1]9 мес.'!H95+'[1]IV кв'!H95</f>
        <v>2</v>
      </c>
      <c r="I88" s="57">
        <f t="shared" si="9"/>
        <v>9.4250706880301599E-2</v>
      </c>
      <c r="J88" s="14"/>
      <c r="K88" s="14"/>
      <c r="L88" s="14"/>
      <c r="M88" s="14"/>
      <c r="N88" s="14"/>
      <c r="O88" s="14"/>
      <c r="P88" s="14"/>
      <c r="Q88" s="14"/>
    </row>
    <row r="89" spans="1:17" x14ac:dyDescent="0.25">
      <c r="A89" s="26">
        <v>19</v>
      </c>
      <c r="B89" s="227" t="s">
        <v>88</v>
      </c>
      <c r="C89" s="202"/>
      <c r="D89" s="202"/>
      <c r="E89" s="202"/>
      <c r="F89" s="203"/>
      <c r="G89" s="20">
        <f>'[1]9 мес.'!G96+'[1]IV кв'!G96</f>
        <v>1</v>
      </c>
      <c r="H89" s="20">
        <f>'[1]9 мес.'!H96+'[1]IV кв'!H96</f>
        <v>2</v>
      </c>
      <c r="I89" s="57">
        <f t="shared" si="9"/>
        <v>0.14137606032045241</v>
      </c>
      <c r="J89" s="14"/>
      <c r="K89" s="14"/>
      <c r="L89" s="14"/>
      <c r="M89" s="14"/>
      <c r="N89" s="14"/>
      <c r="O89" s="14"/>
      <c r="P89" s="14"/>
      <c r="Q89" s="14"/>
    </row>
    <row r="90" spans="1:17" x14ac:dyDescent="0.25">
      <c r="A90" s="26">
        <v>20</v>
      </c>
      <c r="B90" s="230" t="s">
        <v>89</v>
      </c>
      <c r="C90" s="228"/>
      <c r="D90" s="228"/>
      <c r="E90" s="228"/>
      <c r="F90" s="228"/>
      <c r="G90" s="20">
        <f>'[1]9 мес.'!G98+'[1]IV кв'!G98</f>
        <v>1</v>
      </c>
      <c r="H90" s="20">
        <f>'[1]9 мес.'!H98+'[1]IV кв'!H98</f>
        <v>3</v>
      </c>
      <c r="I90" s="57">
        <f t="shared" si="9"/>
        <v>0.1885014137606032</v>
      </c>
      <c r="J90" s="14"/>
      <c r="K90" s="14"/>
      <c r="L90" s="14"/>
      <c r="M90" s="14"/>
      <c r="N90" s="14"/>
      <c r="O90" s="14"/>
      <c r="P90" s="14"/>
      <c r="Q90" s="14"/>
    </row>
    <row r="91" spans="1:17" x14ac:dyDescent="0.25">
      <c r="A91" s="26">
        <v>21</v>
      </c>
      <c r="B91" s="227" t="s">
        <v>90</v>
      </c>
      <c r="C91" s="202"/>
      <c r="D91" s="202"/>
      <c r="E91" s="202"/>
      <c r="F91" s="203"/>
      <c r="G91" s="20"/>
      <c r="H91" s="20">
        <f>'[1]9 мес.'!H99+'[1]IV кв'!H99</f>
        <v>2</v>
      </c>
      <c r="I91" s="57">
        <f t="shared" si="9"/>
        <v>9.4250706880301599E-2</v>
      </c>
      <c r="J91" s="14"/>
      <c r="K91" s="14"/>
      <c r="L91" s="14"/>
      <c r="M91" s="14"/>
      <c r="N91" s="14"/>
      <c r="O91" s="14"/>
      <c r="P91" s="14"/>
      <c r="Q91" s="14"/>
    </row>
    <row r="92" spans="1:17" x14ac:dyDescent="0.25">
      <c r="A92" s="26">
        <v>22</v>
      </c>
      <c r="B92" s="63" t="s">
        <v>91</v>
      </c>
      <c r="C92" s="61"/>
      <c r="D92" s="61"/>
      <c r="E92" s="61"/>
      <c r="F92" s="62"/>
      <c r="G92" s="20"/>
      <c r="H92" s="20">
        <f>'[1]9 мес.'!H100+'[1]IV кв'!H100</f>
        <v>1</v>
      </c>
      <c r="I92" s="110">
        <f t="shared" si="9"/>
        <v>4.71253534401508E-2</v>
      </c>
      <c r="J92" s="14"/>
      <c r="K92" s="14"/>
      <c r="L92" s="14"/>
      <c r="M92" s="14"/>
      <c r="N92" s="14"/>
      <c r="O92" s="14"/>
      <c r="P92" s="14"/>
      <c r="Q92" s="14"/>
    </row>
    <row r="93" spans="1:17" x14ac:dyDescent="0.25">
      <c r="A93" s="26">
        <v>23</v>
      </c>
      <c r="B93" s="63" t="s">
        <v>92</v>
      </c>
      <c r="C93" s="61"/>
      <c r="D93" s="61"/>
      <c r="E93" s="61"/>
      <c r="F93" s="62"/>
      <c r="G93" s="20"/>
      <c r="H93" s="20">
        <f>'[1]9 мес.'!H101+'[1]IV кв'!H101</f>
        <v>1</v>
      </c>
      <c r="I93" s="110">
        <f t="shared" si="9"/>
        <v>4.71253534401508E-2</v>
      </c>
      <c r="J93" s="14"/>
      <c r="K93" s="14"/>
      <c r="L93" s="14"/>
      <c r="M93" s="14"/>
      <c r="N93" s="14"/>
      <c r="O93" s="14"/>
      <c r="P93" s="14"/>
      <c r="Q93" s="14"/>
    </row>
    <row r="94" spans="1:17" x14ac:dyDescent="0.25">
      <c r="A94" s="26">
        <v>24</v>
      </c>
      <c r="B94" s="63" t="s">
        <v>93</v>
      </c>
      <c r="C94" s="61"/>
      <c r="D94" s="61"/>
      <c r="E94" s="61"/>
      <c r="F94" s="62"/>
      <c r="G94" s="20"/>
      <c r="H94" s="20">
        <f>'[1]9 мес.'!H102+'[1]IV кв'!H102</f>
        <v>1</v>
      </c>
      <c r="I94" s="110">
        <f t="shared" si="9"/>
        <v>4.71253534401508E-2</v>
      </c>
      <c r="J94" s="14"/>
      <c r="K94" s="14"/>
      <c r="L94" s="14"/>
      <c r="M94" s="14"/>
      <c r="N94" s="14"/>
      <c r="O94" s="14"/>
      <c r="P94" s="14"/>
      <c r="Q94" s="14"/>
    </row>
    <row r="95" spans="1:17" x14ac:dyDescent="0.25">
      <c r="A95" s="26">
        <v>25</v>
      </c>
      <c r="B95" s="227" t="s">
        <v>94</v>
      </c>
      <c r="C95" s="202"/>
      <c r="D95" s="202"/>
      <c r="E95" s="202"/>
      <c r="F95" s="203"/>
      <c r="G95" s="20">
        <f>'[1]9 мес.'!G103+'[1]IV кв'!G103</f>
        <v>2</v>
      </c>
      <c r="H95" s="20">
        <f>'[1]9 мес.'!H103+'[1]IV кв'!H103</f>
        <v>3</v>
      </c>
      <c r="I95" s="57">
        <f t="shared" si="9"/>
        <v>0.23562676720075401</v>
      </c>
      <c r="J95" s="14"/>
      <c r="K95" s="14"/>
      <c r="L95" s="14"/>
      <c r="M95" s="14"/>
      <c r="N95" s="14"/>
      <c r="O95" s="14"/>
      <c r="P95" s="14"/>
      <c r="Q95" s="14"/>
    </row>
    <row r="96" spans="1:17" x14ac:dyDescent="0.25">
      <c r="A96" s="26">
        <v>26</v>
      </c>
      <c r="B96" s="168" t="s">
        <v>96</v>
      </c>
      <c r="C96" s="229"/>
      <c r="D96" s="229"/>
      <c r="E96" s="229"/>
      <c r="F96" s="229"/>
      <c r="G96" s="20"/>
      <c r="H96" s="20">
        <f>'[1]9 мес.'!H107+'[1]IV кв'!H107</f>
        <v>8</v>
      </c>
      <c r="I96" s="57">
        <f t="shared" si="9"/>
        <v>0.3770028275212064</v>
      </c>
      <c r="J96" s="14"/>
      <c r="K96" s="14"/>
      <c r="L96" s="14"/>
      <c r="M96" s="14"/>
      <c r="N96" s="14"/>
      <c r="O96" s="14"/>
      <c r="P96" s="14"/>
      <c r="Q96" s="14"/>
    </row>
    <row r="97" spans="1:17" x14ac:dyDescent="0.25">
      <c r="A97" s="26">
        <v>27</v>
      </c>
      <c r="B97" s="64" t="s">
        <v>95</v>
      </c>
      <c r="C97" s="65"/>
      <c r="D97" s="65"/>
      <c r="E97" s="65"/>
      <c r="F97" s="66"/>
      <c r="G97" s="20"/>
      <c r="H97" s="20">
        <f>'[1]9 мес.'!H108+'[1]IV кв'!H108</f>
        <v>1</v>
      </c>
      <c r="I97" s="110">
        <f t="shared" si="9"/>
        <v>4.71253534401508E-2</v>
      </c>
      <c r="J97" s="14"/>
      <c r="K97" s="14"/>
      <c r="L97" s="14"/>
      <c r="M97" s="14"/>
      <c r="N97" s="14"/>
      <c r="O97" s="14"/>
      <c r="P97" s="14"/>
      <c r="Q97" s="14"/>
    </row>
    <row r="98" spans="1:17" x14ac:dyDescent="0.25">
      <c r="A98" s="26">
        <v>28</v>
      </c>
      <c r="B98" s="64" t="s">
        <v>97</v>
      </c>
      <c r="C98" s="65"/>
      <c r="D98" s="65"/>
      <c r="E98" s="65"/>
      <c r="F98" s="66"/>
      <c r="G98" s="20"/>
      <c r="H98" s="20">
        <f>'[1]9 мес.'!H109+'[1]IV кв'!H109</f>
        <v>1</v>
      </c>
      <c r="I98" s="110">
        <f t="shared" si="9"/>
        <v>4.71253534401508E-2</v>
      </c>
      <c r="J98" s="14"/>
      <c r="K98" s="14"/>
      <c r="L98" s="14"/>
      <c r="M98" s="14"/>
      <c r="N98" s="14"/>
      <c r="O98" s="14"/>
      <c r="P98" s="14"/>
      <c r="Q98" s="14"/>
    </row>
    <row r="99" spans="1:17" x14ac:dyDescent="0.25">
      <c r="A99" s="26">
        <v>29</v>
      </c>
      <c r="B99" s="64" t="s">
        <v>98</v>
      </c>
      <c r="C99" s="65"/>
      <c r="D99" s="65"/>
      <c r="E99" s="65"/>
      <c r="F99" s="66"/>
      <c r="G99" s="20"/>
      <c r="H99" s="20">
        <f>'[1]9 мес.'!H110+'[1]IV кв'!H110</f>
        <v>1</v>
      </c>
      <c r="I99" s="110">
        <f t="shared" si="9"/>
        <v>4.71253534401508E-2</v>
      </c>
      <c r="J99" s="14"/>
      <c r="K99" s="14"/>
      <c r="L99" s="14"/>
      <c r="M99" s="14"/>
      <c r="N99" s="14"/>
      <c r="O99" s="14"/>
      <c r="P99" s="14"/>
      <c r="Q99" s="14"/>
    </row>
    <row r="100" spans="1:17" x14ac:dyDescent="0.25">
      <c r="A100" s="26">
        <v>30</v>
      </c>
      <c r="B100" s="177" t="s">
        <v>99</v>
      </c>
      <c r="C100" s="202"/>
      <c r="D100" s="202"/>
      <c r="E100" s="202"/>
      <c r="F100" s="203"/>
      <c r="G100" s="20"/>
      <c r="H100" s="20">
        <f>'[1]9 мес.'!H111+'[1]IV кв'!H111</f>
        <v>1</v>
      </c>
      <c r="I100" s="110">
        <f t="shared" si="9"/>
        <v>4.71253534401508E-2</v>
      </c>
      <c r="J100" s="14"/>
      <c r="K100" s="14"/>
      <c r="L100" s="14"/>
      <c r="M100" s="14"/>
      <c r="N100" s="14"/>
      <c r="O100" s="14"/>
      <c r="P100" s="14"/>
      <c r="Q100" s="14"/>
    </row>
    <row r="101" spans="1:17" x14ac:dyDescent="0.25">
      <c r="A101" s="26">
        <v>31</v>
      </c>
      <c r="B101" s="27" t="s">
        <v>100</v>
      </c>
      <c r="C101" s="27"/>
      <c r="D101" s="27"/>
      <c r="E101" s="27"/>
      <c r="F101" s="27"/>
      <c r="G101" s="20"/>
      <c r="H101" s="20">
        <f>'[1]9 мес.'!H112+'[1]IV кв'!H112</f>
        <v>4</v>
      </c>
      <c r="I101" s="57">
        <f t="shared" si="9"/>
        <v>0.1885014137606032</v>
      </c>
      <c r="J101" s="14"/>
      <c r="K101" s="14"/>
      <c r="L101" s="14"/>
      <c r="M101" s="14"/>
      <c r="N101" s="14"/>
      <c r="O101" s="14"/>
      <c r="P101" s="14"/>
      <c r="Q101" s="14"/>
    </row>
    <row r="102" spans="1:17" x14ac:dyDescent="0.25">
      <c r="A102" s="26">
        <v>32</v>
      </c>
      <c r="B102" s="177" t="s">
        <v>101</v>
      </c>
      <c r="C102" s="202"/>
      <c r="D102" s="202"/>
      <c r="E102" s="202"/>
      <c r="F102" s="203"/>
      <c r="G102" s="20">
        <f>'[1]9 мес.'!G113+'[1]IV кв'!G113</f>
        <v>1</v>
      </c>
      <c r="H102" s="20"/>
      <c r="I102" s="110">
        <f t="shared" si="9"/>
        <v>4.71253534401508E-2</v>
      </c>
      <c r="J102" s="14"/>
      <c r="K102" s="14"/>
      <c r="L102" s="14"/>
      <c r="M102" s="14"/>
      <c r="N102" s="14"/>
      <c r="O102" s="14"/>
      <c r="P102" s="14"/>
      <c r="Q102" s="14"/>
    </row>
    <row r="103" spans="1:17" x14ac:dyDescent="0.25">
      <c r="A103" s="26">
        <v>33</v>
      </c>
      <c r="B103" s="227" t="s">
        <v>369</v>
      </c>
      <c r="C103" s="202"/>
      <c r="D103" s="202"/>
      <c r="E103" s="202"/>
      <c r="F103" s="203"/>
      <c r="G103" s="20"/>
      <c r="H103" s="20">
        <f>'[1]9 мес.'!H114+'[1]IV кв'!H114</f>
        <v>1</v>
      </c>
      <c r="I103" s="110">
        <f t="shared" si="9"/>
        <v>4.71253534401508E-2</v>
      </c>
      <c r="J103" s="14"/>
      <c r="K103" s="14"/>
      <c r="L103" s="14"/>
      <c r="M103" s="14"/>
      <c r="N103" s="14"/>
      <c r="O103" s="14"/>
      <c r="P103" s="14"/>
      <c r="Q103" s="14"/>
    </row>
    <row r="104" spans="1:17" x14ac:dyDescent="0.25">
      <c r="A104" s="26">
        <v>34</v>
      </c>
      <c r="B104" s="64" t="s">
        <v>102</v>
      </c>
      <c r="C104" s="61"/>
      <c r="D104" s="61"/>
      <c r="E104" s="61"/>
      <c r="F104" s="62"/>
      <c r="G104" s="20"/>
      <c r="H104" s="20">
        <f>'[1]9 мес.'!H115+'[1]IV кв'!H115</f>
        <v>1</v>
      </c>
      <c r="I104" s="110">
        <f t="shared" si="9"/>
        <v>4.71253534401508E-2</v>
      </c>
      <c r="J104" s="14"/>
      <c r="K104" s="68"/>
      <c r="L104" s="14"/>
      <c r="M104" s="14"/>
      <c r="N104" s="14"/>
      <c r="O104" s="14"/>
      <c r="P104" s="14"/>
      <c r="Q104" s="14"/>
    </row>
    <row r="105" spans="1:17" x14ac:dyDescent="0.25">
      <c r="A105" s="26">
        <v>35</v>
      </c>
      <c r="B105" s="168" t="s">
        <v>103</v>
      </c>
      <c r="C105" s="228"/>
      <c r="D105" s="228"/>
      <c r="E105" s="228"/>
      <c r="F105" s="228"/>
      <c r="G105" s="20">
        <f>'[1]9 мес.'!G117+'[1]IV кв'!G117</f>
        <v>2</v>
      </c>
      <c r="H105" s="20"/>
      <c r="I105" s="57">
        <f t="shared" si="9"/>
        <v>9.4250706880301599E-2</v>
      </c>
      <c r="J105" s="14"/>
      <c r="K105" s="14"/>
      <c r="L105" s="14"/>
      <c r="M105" s="14"/>
      <c r="N105" s="14"/>
      <c r="O105" s="14"/>
      <c r="P105" s="14"/>
      <c r="Q105" s="14"/>
    </row>
    <row r="106" spans="1:17" x14ac:dyDescent="0.25">
      <c r="A106" s="111"/>
      <c r="B106" s="127" t="s">
        <v>17</v>
      </c>
      <c r="C106" s="228"/>
      <c r="D106" s="228"/>
      <c r="E106" s="228"/>
      <c r="F106" s="228"/>
      <c r="G106" s="20">
        <f>'[1]9 мес.'!G118+'[1]IV кв'!G118</f>
        <v>19</v>
      </c>
      <c r="H106" s="20">
        <f>'[1]9 мес.'!H118+'[1]IV кв'!H118</f>
        <v>95</v>
      </c>
      <c r="I106" s="57">
        <f t="shared" si="9"/>
        <v>5.3722902921771913</v>
      </c>
      <c r="J106" s="14"/>
      <c r="K106" s="14"/>
      <c r="L106" s="14"/>
      <c r="M106" s="14"/>
      <c r="N106" s="14"/>
      <c r="O106" s="14"/>
      <c r="P106" s="14"/>
      <c r="Q106" s="14"/>
    </row>
    <row r="107" spans="1:17" ht="17.25" customHeight="1" x14ac:dyDescent="0.25">
      <c r="A107" s="2"/>
      <c r="B107" s="2"/>
      <c r="C107" s="2"/>
      <c r="D107" s="2"/>
      <c r="E107" s="2"/>
      <c r="F107" s="2"/>
      <c r="G107" s="56"/>
      <c r="H107" s="56"/>
      <c r="I107" s="56"/>
      <c r="J107" s="14"/>
      <c r="K107" s="14"/>
      <c r="L107" s="14"/>
      <c r="M107" s="14"/>
      <c r="N107" s="14"/>
      <c r="O107" s="14"/>
      <c r="P107" s="14"/>
      <c r="Q107" s="14"/>
    </row>
    <row r="108" spans="1:17" ht="30.75" customHeight="1" x14ac:dyDescent="0.25">
      <c r="A108" s="213" t="s">
        <v>104</v>
      </c>
      <c r="B108" s="155"/>
      <c r="C108" s="155"/>
      <c r="D108" s="155"/>
      <c r="E108" s="155"/>
      <c r="F108" s="155"/>
      <c r="G108" s="155"/>
      <c r="H108" s="155"/>
      <c r="I108" s="214"/>
      <c r="J108" s="14"/>
      <c r="K108" s="14"/>
      <c r="L108" s="14"/>
      <c r="M108" s="14"/>
      <c r="N108" s="14"/>
      <c r="O108" s="14"/>
      <c r="P108" s="14"/>
      <c r="Q108" s="14"/>
    </row>
    <row r="109" spans="1:17" x14ac:dyDescent="0.25">
      <c r="A109" s="56"/>
      <c r="B109" s="154">
        <f>C137+D137</f>
        <v>2717</v>
      </c>
      <c r="C109" s="154"/>
      <c r="D109" s="154" t="s">
        <v>105</v>
      </c>
      <c r="E109" s="154"/>
      <c r="F109" s="56"/>
      <c r="G109" s="56"/>
      <c r="H109" s="56"/>
      <c r="I109" s="56"/>
      <c r="J109" s="14"/>
      <c r="K109" s="14"/>
      <c r="L109" s="14"/>
      <c r="M109" s="14"/>
      <c r="N109" s="14"/>
      <c r="O109" s="14"/>
      <c r="P109" s="14"/>
      <c r="Q109" s="14"/>
    </row>
    <row r="110" spans="1:17" ht="33" customHeight="1" x14ac:dyDescent="0.25">
      <c r="A110" s="215" t="s">
        <v>106</v>
      </c>
      <c r="B110" s="216"/>
      <c r="C110" s="216"/>
      <c r="D110" s="216"/>
      <c r="E110" s="216"/>
      <c r="F110" s="216"/>
      <c r="G110" s="216"/>
      <c r="H110" s="216"/>
      <c r="I110" s="216"/>
      <c r="J110" s="14"/>
      <c r="K110" s="14"/>
      <c r="L110" s="14"/>
      <c r="M110" s="14"/>
      <c r="N110" s="14"/>
      <c r="O110" s="14"/>
      <c r="P110" s="14"/>
      <c r="Q110" s="14"/>
    </row>
    <row r="111" spans="1:17" ht="12.75" customHeight="1" x14ac:dyDescent="0.2">
      <c r="A111" s="108"/>
      <c r="B111" s="109"/>
      <c r="C111" s="109"/>
      <c r="D111" s="109"/>
      <c r="E111" s="109"/>
      <c r="F111" s="108"/>
      <c r="G111" s="108"/>
      <c r="H111" s="129" t="s">
        <v>107</v>
      </c>
      <c r="I111" s="159"/>
      <c r="J111" s="14"/>
      <c r="K111" s="14"/>
      <c r="L111" s="14"/>
      <c r="M111" s="14"/>
      <c r="N111" s="14"/>
      <c r="O111" s="14"/>
      <c r="P111" s="14"/>
      <c r="Q111" s="14"/>
    </row>
    <row r="112" spans="1:17" ht="15.75" customHeight="1" x14ac:dyDescent="0.25">
      <c r="A112" s="217" t="s">
        <v>108</v>
      </c>
      <c r="B112" s="217" t="s">
        <v>109</v>
      </c>
      <c r="C112" s="222" t="s">
        <v>110</v>
      </c>
      <c r="D112" s="222"/>
      <c r="E112" s="223"/>
      <c r="F112" s="224" t="s">
        <v>111</v>
      </c>
      <c r="G112" s="225"/>
      <c r="H112" s="226"/>
      <c r="I112" s="222" t="s">
        <v>112</v>
      </c>
      <c r="J112" s="14"/>
      <c r="K112" s="14"/>
      <c r="L112" s="14"/>
      <c r="M112" s="14"/>
      <c r="N112" s="14"/>
      <c r="O112" s="14"/>
      <c r="P112" s="14"/>
      <c r="Q112" s="14"/>
    </row>
    <row r="113" spans="1:17" ht="12" customHeight="1" x14ac:dyDescent="0.25">
      <c r="A113" s="218"/>
      <c r="B113" s="220"/>
      <c r="C113" s="209" t="s">
        <v>42</v>
      </c>
      <c r="D113" s="210"/>
      <c r="E113" s="210"/>
      <c r="F113" s="184" t="s">
        <v>43</v>
      </c>
      <c r="G113" s="185"/>
      <c r="H113" s="211"/>
      <c r="I113" s="210"/>
      <c r="J113" s="14"/>
      <c r="K113" s="14"/>
      <c r="L113" s="14"/>
      <c r="M113" s="14"/>
      <c r="N113" s="14"/>
      <c r="O113" s="14"/>
      <c r="P113" s="14"/>
      <c r="Q113" s="14"/>
    </row>
    <row r="114" spans="1:17" ht="37.5" customHeight="1" x14ac:dyDescent="0.25">
      <c r="A114" s="219"/>
      <c r="B114" s="221"/>
      <c r="C114" s="69" t="s">
        <v>47</v>
      </c>
      <c r="D114" s="69" t="s">
        <v>45</v>
      </c>
      <c r="E114" s="70" t="s">
        <v>46</v>
      </c>
      <c r="F114" s="87" t="s">
        <v>47</v>
      </c>
      <c r="G114" s="87" t="s">
        <v>45</v>
      </c>
      <c r="H114" s="70" t="s">
        <v>48</v>
      </c>
      <c r="I114" s="210"/>
      <c r="J114" s="14"/>
      <c r="K114" s="14"/>
      <c r="L114" s="14"/>
      <c r="M114" s="14"/>
      <c r="N114" s="14"/>
      <c r="O114" s="14"/>
      <c r="P114" s="14"/>
      <c r="Q114" s="14"/>
    </row>
    <row r="115" spans="1:17" ht="47.25" x14ac:dyDescent="0.25">
      <c r="A115" s="26">
        <v>1</v>
      </c>
      <c r="B115" s="64" t="s">
        <v>113</v>
      </c>
      <c r="C115" s="23">
        <f>H160</f>
        <v>12</v>
      </c>
      <c r="D115" s="23">
        <f>I160</f>
        <v>25</v>
      </c>
      <c r="E115" s="37">
        <f>(C115+D115)*100/2717</f>
        <v>1.3617960986382038</v>
      </c>
      <c r="F115" s="23">
        <v>41</v>
      </c>
      <c r="G115" s="23">
        <v>56</v>
      </c>
      <c r="H115" s="37">
        <f>(F115+G115)*100/3310</f>
        <v>2.9305135951661629</v>
      </c>
      <c r="I115" s="22">
        <f>((C115+D115)-(F115+G115))*100/3310</f>
        <v>-1.8126888217522659</v>
      </c>
      <c r="J115" s="14"/>
      <c r="K115" s="71"/>
      <c r="L115" s="71"/>
      <c r="M115" s="14"/>
      <c r="N115" s="14"/>
      <c r="O115" s="14"/>
      <c r="P115" s="14"/>
      <c r="Q115" s="14"/>
    </row>
    <row r="116" spans="1:17" ht="30.75" customHeight="1" x14ac:dyDescent="0.25">
      <c r="A116" s="26">
        <v>2</v>
      </c>
      <c r="B116" s="72" t="s">
        <v>114</v>
      </c>
      <c r="C116" s="73">
        <f>H179</f>
        <v>42</v>
      </c>
      <c r="D116" s="73">
        <f>I179</f>
        <v>74</v>
      </c>
      <c r="E116" s="37">
        <f t="shared" ref="E116:E137" si="10">(C116+D116)*100/2717</f>
        <v>4.2694147957305848</v>
      </c>
      <c r="F116" s="73">
        <v>110</v>
      </c>
      <c r="G116" s="73">
        <v>112</v>
      </c>
      <c r="H116" s="37">
        <f t="shared" ref="H116:H137" si="11">(F116+G116)*100/3310</f>
        <v>6.7069486404833834</v>
      </c>
      <c r="I116" s="37">
        <f t="shared" ref="I116:I137" si="12">((C116+D116)-(F116+G116))*100/3310</f>
        <v>-3.202416918429003</v>
      </c>
      <c r="J116" s="14"/>
      <c r="K116" s="14"/>
      <c r="L116" s="14"/>
      <c r="M116" s="14"/>
      <c r="N116" s="14"/>
      <c r="O116" s="14"/>
      <c r="P116" s="14"/>
      <c r="Q116" s="14"/>
    </row>
    <row r="117" spans="1:17" ht="31.5" x14ac:dyDescent="0.25">
      <c r="A117" s="26">
        <v>3</v>
      </c>
      <c r="B117" s="64" t="s">
        <v>115</v>
      </c>
      <c r="C117" s="23">
        <f>H191</f>
        <v>12</v>
      </c>
      <c r="D117" s="23">
        <f>I191</f>
        <v>16</v>
      </c>
      <c r="E117" s="37">
        <f t="shared" si="10"/>
        <v>1.0305483989694515</v>
      </c>
      <c r="F117" s="23">
        <v>47</v>
      </c>
      <c r="G117" s="23">
        <v>16</v>
      </c>
      <c r="H117" s="37">
        <f t="shared" si="11"/>
        <v>1.9033232628398791</v>
      </c>
      <c r="I117" s="22">
        <f t="shared" si="12"/>
        <v>-1.0574018126888218</v>
      </c>
      <c r="J117" s="14"/>
      <c r="K117" s="14"/>
      <c r="L117" s="14"/>
      <c r="M117" s="14"/>
      <c r="N117" s="14"/>
      <c r="O117" s="14"/>
      <c r="P117" s="14"/>
      <c r="Q117" s="14"/>
    </row>
    <row r="118" spans="1:17" ht="31.5" x14ac:dyDescent="0.25">
      <c r="A118" s="26">
        <v>4</v>
      </c>
      <c r="B118" s="64" t="s">
        <v>116</v>
      </c>
      <c r="C118" s="23">
        <f>H207</f>
        <v>22</v>
      </c>
      <c r="D118" s="23">
        <f>I207</f>
        <v>86</v>
      </c>
      <c r="E118" s="37">
        <f t="shared" si="10"/>
        <v>3.9749723960250276</v>
      </c>
      <c r="F118" s="23">
        <v>29</v>
      </c>
      <c r="G118" s="23">
        <v>57</v>
      </c>
      <c r="H118" s="37">
        <f t="shared" si="11"/>
        <v>2.5981873111782479</v>
      </c>
      <c r="I118" s="22">
        <f t="shared" si="12"/>
        <v>0.66465256797583083</v>
      </c>
      <c r="J118" s="14"/>
      <c r="K118" s="14"/>
      <c r="L118" s="14"/>
      <c r="M118" s="14"/>
      <c r="N118" s="14"/>
      <c r="O118" s="14"/>
      <c r="P118" s="14"/>
      <c r="Q118" s="14"/>
    </row>
    <row r="119" spans="1:17" ht="31.5" x14ac:dyDescent="0.25">
      <c r="A119" s="26">
        <v>5</v>
      </c>
      <c r="B119" s="64" t="s">
        <v>117</v>
      </c>
      <c r="C119" s="23">
        <f>H217</f>
        <v>4</v>
      </c>
      <c r="D119" s="23">
        <f>I217</f>
        <v>12</v>
      </c>
      <c r="E119" s="37">
        <f t="shared" si="10"/>
        <v>0.58888479941111516</v>
      </c>
      <c r="F119" s="23">
        <v>2</v>
      </c>
      <c r="G119" s="23">
        <v>7</v>
      </c>
      <c r="H119" s="37">
        <f t="shared" si="11"/>
        <v>0.27190332326283989</v>
      </c>
      <c r="I119" s="22">
        <f t="shared" si="12"/>
        <v>0.21148036253776434</v>
      </c>
      <c r="J119" s="14"/>
      <c r="K119" s="14"/>
      <c r="L119" s="14"/>
      <c r="M119" s="14"/>
      <c r="N119" s="14"/>
      <c r="O119" s="14"/>
      <c r="P119" s="14"/>
      <c r="Q119" s="14"/>
    </row>
    <row r="120" spans="1:17" ht="49.5" customHeight="1" x14ac:dyDescent="0.25">
      <c r="A120" s="26">
        <v>6</v>
      </c>
      <c r="B120" s="64" t="s">
        <v>118</v>
      </c>
      <c r="C120" s="23">
        <f>H233</f>
        <v>33</v>
      </c>
      <c r="D120" s="23">
        <f>I233</f>
        <v>59</v>
      </c>
      <c r="E120" s="37">
        <f t="shared" si="10"/>
        <v>3.3860875966139123</v>
      </c>
      <c r="F120" s="23">
        <v>67</v>
      </c>
      <c r="G120" s="23">
        <v>81</v>
      </c>
      <c r="H120" s="37">
        <f t="shared" si="11"/>
        <v>4.4712990936555892</v>
      </c>
      <c r="I120" s="22">
        <f t="shared" si="12"/>
        <v>-1.6918429003021147</v>
      </c>
      <c r="J120" s="14"/>
      <c r="K120" s="14"/>
      <c r="L120" s="14"/>
      <c r="M120" s="14"/>
      <c r="N120" s="14"/>
      <c r="O120" s="14"/>
      <c r="P120" s="14"/>
      <c r="Q120" s="14"/>
    </row>
    <row r="121" spans="1:17" x14ac:dyDescent="0.25">
      <c r="A121" s="26">
        <v>7</v>
      </c>
      <c r="B121" s="74" t="s">
        <v>119</v>
      </c>
      <c r="C121" s="23">
        <f>H243</f>
        <v>16</v>
      </c>
      <c r="D121" s="23">
        <f>I243</f>
        <v>13</v>
      </c>
      <c r="E121" s="37">
        <f t="shared" si="10"/>
        <v>1.0673536989326462</v>
      </c>
      <c r="F121" s="23">
        <v>18</v>
      </c>
      <c r="G121" s="23">
        <v>15</v>
      </c>
      <c r="H121" s="37">
        <f t="shared" si="11"/>
        <v>0.99697885196374625</v>
      </c>
      <c r="I121" s="22">
        <f t="shared" si="12"/>
        <v>-0.12084592145015106</v>
      </c>
      <c r="J121" s="14"/>
      <c r="K121" s="14"/>
      <c r="L121" s="14"/>
      <c r="M121" s="14"/>
      <c r="N121" s="14"/>
      <c r="O121" s="14"/>
      <c r="P121" s="14"/>
      <c r="Q121" s="14"/>
    </row>
    <row r="122" spans="1:17" ht="47.25" x14ac:dyDescent="0.25">
      <c r="A122" s="26">
        <v>8</v>
      </c>
      <c r="B122" s="72" t="s">
        <v>120</v>
      </c>
      <c r="C122" s="73">
        <f>H279</f>
        <v>175</v>
      </c>
      <c r="D122" s="73">
        <f>I279</f>
        <v>199</v>
      </c>
      <c r="E122" s="37">
        <f t="shared" si="10"/>
        <v>13.765182186234817</v>
      </c>
      <c r="F122" s="73">
        <v>328</v>
      </c>
      <c r="G122" s="73">
        <v>266</v>
      </c>
      <c r="H122" s="37">
        <f t="shared" si="11"/>
        <v>17.94561933534743</v>
      </c>
      <c r="I122" s="37">
        <f t="shared" si="12"/>
        <v>-6.6465256797583079</v>
      </c>
      <c r="J122" s="14"/>
      <c r="K122" s="14"/>
      <c r="L122" s="14"/>
      <c r="M122" s="14"/>
      <c r="N122" s="14"/>
      <c r="O122" s="14"/>
      <c r="P122" s="14"/>
      <c r="Q122" s="14"/>
    </row>
    <row r="123" spans="1:17" ht="28.5" customHeight="1" x14ac:dyDescent="0.25">
      <c r="A123" s="26">
        <v>9</v>
      </c>
      <c r="B123" s="64" t="s">
        <v>121</v>
      </c>
      <c r="C123" s="23">
        <f>H298</f>
        <v>125</v>
      </c>
      <c r="D123" s="23">
        <f>I298</f>
        <v>114</v>
      </c>
      <c r="E123" s="37">
        <f t="shared" si="10"/>
        <v>8.7964666912035341</v>
      </c>
      <c r="F123" s="23">
        <v>170</v>
      </c>
      <c r="G123" s="23">
        <v>110</v>
      </c>
      <c r="H123" s="37">
        <f t="shared" si="11"/>
        <v>8.4592145015105746</v>
      </c>
      <c r="I123" s="22">
        <f t="shared" si="12"/>
        <v>-1.2386706948640482</v>
      </c>
      <c r="J123" s="14"/>
      <c r="K123" s="14"/>
      <c r="L123" s="14"/>
      <c r="M123" s="14"/>
      <c r="N123" s="14"/>
      <c r="O123" s="14"/>
      <c r="P123" s="14"/>
      <c r="Q123" s="14"/>
    </row>
    <row r="124" spans="1:17" x14ac:dyDescent="0.25">
      <c r="A124" s="26">
        <v>10</v>
      </c>
      <c r="B124" s="64" t="s">
        <v>122</v>
      </c>
      <c r="C124" s="23">
        <f>H313</f>
        <v>49</v>
      </c>
      <c r="D124" s="23">
        <f>I313</f>
        <v>26</v>
      </c>
      <c r="E124" s="37">
        <f t="shared" si="10"/>
        <v>2.7603974972396026</v>
      </c>
      <c r="F124" s="23">
        <v>74</v>
      </c>
      <c r="G124" s="23">
        <v>63</v>
      </c>
      <c r="H124" s="37">
        <f t="shared" si="11"/>
        <v>4.1389728096676741</v>
      </c>
      <c r="I124" s="22">
        <f t="shared" si="12"/>
        <v>-1.8731117824773413</v>
      </c>
      <c r="J124" s="14"/>
      <c r="K124" s="14"/>
      <c r="L124" s="14"/>
      <c r="M124" s="14"/>
      <c r="N124" s="14"/>
      <c r="O124" s="14"/>
      <c r="P124" s="14"/>
      <c r="Q124" s="14"/>
    </row>
    <row r="125" spans="1:17" x14ac:dyDescent="0.25">
      <c r="A125" s="26">
        <v>11</v>
      </c>
      <c r="B125" s="72" t="s">
        <v>123</v>
      </c>
      <c r="C125" s="73">
        <f>H330</f>
        <v>27</v>
      </c>
      <c r="D125" s="73">
        <f>I330</f>
        <v>73</v>
      </c>
      <c r="E125" s="37">
        <f t="shared" si="10"/>
        <v>3.68052999631947</v>
      </c>
      <c r="F125" s="73">
        <v>117</v>
      </c>
      <c r="G125" s="73">
        <v>93</v>
      </c>
      <c r="H125" s="37">
        <f t="shared" si="11"/>
        <v>6.3444108761329305</v>
      </c>
      <c r="I125" s="37">
        <f t="shared" si="12"/>
        <v>-3.3232628398791539</v>
      </c>
      <c r="J125" s="14"/>
      <c r="K125" s="14"/>
      <c r="L125" s="14"/>
      <c r="M125" s="14"/>
      <c r="N125" s="14"/>
      <c r="O125" s="14"/>
      <c r="P125" s="14"/>
      <c r="Q125" s="14"/>
    </row>
    <row r="126" spans="1:17" x14ac:dyDescent="0.25">
      <c r="A126" s="26">
        <v>12</v>
      </c>
      <c r="B126" s="74" t="s">
        <v>124</v>
      </c>
      <c r="C126" s="23">
        <f>H343</f>
        <v>9</v>
      </c>
      <c r="D126" s="23">
        <f>I343</f>
        <v>19</v>
      </c>
      <c r="E126" s="37">
        <f t="shared" si="10"/>
        <v>1.0305483989694515</v>
      </c>
      <c r="F126" s="23">
        <v>18</v>
      </c>
      <c r="G126" s="23">
        <v>25</v>
      </c>
      <c r="H126" s="37">
        <f t="shared" si="11"/>
        <v>1.2990936555891239</v>
      </c>
      <c r="I126" s="22">
        <f t="shared" si="12"/>
        <v>-0.45317220543806647</v>
      </c>
      <c r="J126" s="14"/>
      <c r="K126" s="14"/>
      <c r="L126" s="14"/>
      <c r="M126" s="14"/>
      <c r="N126" s="14"/>
      <c r="O126" s="14"/>
      <c r="P126" s="14"/>
      <c r="Q126" s="14"/>
    </row>
    <row r="127" spans="1:17" ht="48" customHeight="1" x14ac:dyDescent="0.25">
      <c r="A127" s="26">
        <v>13</v>
      </c>
      <c r="B127" s="64" t="s">
        <v>125</v>
      </c>
      <c r="C127" s="23">
        <f>H358</f>
        <v>267</v>
      </c>
      <c r="D127" s="23">
        <f>I358</f>
        <v>273</v>
      </c>
      <c r="E127" s="37">
        <f t="shared" si="10"/>
        <v>19.874861980125139</v>
      </c>
      <c r="F127" s="23">
        <v>303</v>
      </c>
      <c r="G127" s="23">
        <v>277</v>
      </c>
      <c r="H127" s="37">
        <f t="shared" si="11"/>
        <v>17.522658610271904</v>
      </c>
      <c r="I127" s="22">
        <f t="shared" si="12"/>
        <v>-1.2084592145015105</v>
      </c>
      <c r="J127" s="14"/>
      <c r="K127" s="14"/>
      <c r="L127" s="14"/>
      <c r="M127" s="14"/>
      <c r="N127" s="14"/>
      <c r="O127" s="14"/>
      <c r="P127" s="14"/>
      <c r="Q127" s="14"/>
    </row>
    <row r="128" spans="1:17" x14ac:dyDescent="0.25">
      <c r="A128" s="75">
        <v>14</v>
      </c>
      <c r="B128" s="76" t="s">
        <v>126</v>
      </c>
      <c r="C128" s="75">
        <f>H368</f>
        <v>71</v>
      </c>
      <c r="D128" s="75">
        <f>I368</f>
        <v>69</v>
      </c>
      <c r="E128" s="47">
        <f t="shared" si="10"/>
        <v>5.1527419948472577</v>
      </c>
      <c r="F128" s="75">
        <v>39</v>
      </c>
      <c r="G128" s="75">
        <v>42</v>
      </c>
      <c r="H128" s="47">
        <f t="shared" si="11"/>
        <v>2.4471299093655587</v>
      </c>
      <c r="I128" s="47">
        <f t="shared" si="12"/>
        <v>1.7824773413897281</v>
      </c>
      <c r="J128" s="14"/>
      <c r="K128" s="14"/>
      <c r="L128" s="14"/>
      <c r="M128" s="14"/>
      <c r="N128" s="14"/>
      <c r="O128" s="14"/>
      <c r="P128" s="14"/>
      <c r="Q128" s="14"/>
    </row>
    <row r="129" spans="1:17" x14ac:dyDescent="0.25">
      <c r="A129" s="26">
        <v>15</v>
      </c>
      <c r="B129" s="74" t="s">
        <v>127</v>
      </c>
      <c r="C129" s="23">
        <f>H377</f>
        <v>3</v>
      </c>
      <c r="D129" s="23">
        <f>I377</f>
        <v>9</v>
      </c>
      <c r="E129" s="37">
        <f t="shared" si="10"/>
        <v>0.44166359955833639</v>
      </c>
      <c r="F129" s="23">
        <v>17</v>
      </c>
      <c r="G129" s="23">
        <v>13</v>
      </c>
      <c r="H129" s="37">
        <f t="shared" si="11"/>
        <v>0.90634441087613293</v>
      </c>
      <c r="I129" s="22">
        <f t="shared" si="12"/>
        <v>-0.54380664652567978</v>
      </c>
      <c r="J129" s="14"/>
      <c r="K129" s="14"/>
      <c r="L129" s="14"/>
      <c r="M129" s="14"/>
      <c r="N129" s="14"/>
      <c r="O129" s="14"/>
      <c r="P129" s="14"/>
      <c r="Q129" s="14"/>
    </row>
    <row r="130" spans="1:17" x14ac:dyDescent="0.25">
      <c r="A130" s="75">
        <v>16</v>
      </c>
      <c r="B130" s="76" t="s">
        <v>128</v>
      </c>
      <c r="C130" s="75">
        <f>H394</f>
        <v>142</v>
      </c>
      <c r="D130" s="75">
        <f>I394</f>
        <v>206</v>
      </c>
      <c r="E130" s="47">
        <f t="shared" si="10"/>
        <v>12.808244387191756</v>
      </c>
      <c r="F130" s="75">
        <v>154</v>
      </c>
      <c r="G130" s="75">
        <v>169</v>
      </c>
      <c r="H130" s="47">
        <f t="shared" si="11"/>
        <v>9.7583081570996981</v>
      </c>
      <c r="I130" s="47">
        <f t="shared" si="12"/>
        <v>0.75528700906344415</v>
      </c>
      <c r="J130" s="14"/>
      <c r="K130" s="14"/>
      <c r="L130" s="14"/>
      <c r="M130" s="14"/>
      <c r="N130" s="14"/>
      <c r="O130" s="14"/>
      <c r="P130" s="14"/>
      <c r="Q130" s="14"/>
    </row>
    <row r="131" spans="1:17" ht="45" customHeight="1" x14ac:dyDescent="0.25">
      <c r="A131" s="26">
        <v>17</v>
      </c>
      <c r="B131" s="64" t="s">
        <v>129</v>
      </c>
      <c r="C131" s="23">
        <f>H404</f>
        <v>5</v>
      </c>
      <c r="D131" s="23">
        <f>I404</f>
        <v>5</v>
      </c>
      <c r="E131" s="37">
        <f t="shared" si="10"/>
        <v>0.36805299963194699</v>
      </c>
      <c r="F131" s="23">
        <v>19</v>
      </c>
      <c r="G131" s="23">
        <v>6</v>
      </c>
      <c r="H131" s="37">
        <f t="shared" si="11"/>
        <v>0.75528700906344415</v>
      </c>
      <c r="I131" s="22">
        <f t="shared" si="12"/>
        <v>-0.45317220543806647</v>
      </c>
      <c r="J131" s="14"/>
      <c r="K131" s="14"/>
      <c r="L131" s="14"/>
      <c r="M131" s="14"/>
      <c r="N131" s="14"/>
      <c r="O131" s="14"/>
      <c r="P131" s="14"/>
      <c r="Q131" s="14"/>
    </row>
    <row r="132" spans="1:17" ht="31.5" x14ac:dyDescent="0.25">
      <c r="A132" s="26">
        <v>18</v>
      </c>
      <c r="B132" s="64" t="s">
        <v>130</v>
      </c>
      <c r="C132" s="23">
        <f>H415</f>
        <v>28</v>
      </c>
      <c r="D132" s="23">
        <f>I415</f>
        <v>34</v>
      </c>
      <c r="E132" s="37">
        <f t="shared" si="10"/>
        <v>2.2819285977180712</v>
      </c>
      <c r="F132" s="23">
        <v>32</v>
      </c>
      <c r="G132" s="23">
        <v>13</v>
      </c>
      <c r="H132" s="37">
        <f t="shared" si="11"/>
        <v>1.3595166163141994</v>
      </c>
      <c r="I132" s="22">
        <f t="shared" si="12"/>
        <v>0.51359516616314205</v>
      </c>
      <c r="J132" s="14"/>
      <c r="K132" s="14"/>
      <c r="L132" s="14"/>
      <c r="M132" s="14"/>
      <c r="N132" s="14"/>
      <c r="O132" s="14"/>
      <c r="P132" s="14"/>
      <c r="Q132" s="14"/>
    </row>
    <row r="133" spans="1:17" x14ac:dyDescent="0.25">
      <c r="A133" s="26">
        <v>19</v>
      </c>
      <c r="B133" s="74" t="s">
        <v>131</v>
      </c>
      <c r="C133" s="23">
        <f>H421</f>
        <v>6</v>
      </c>
      <c r="D133" s="23">
        <f>I421</f>
        <v>38</v>
      </c>
      <c r="E133" s="37">
        <f t="shared" si="10"/>
        <v>1.6194331983805668</v>
      </c>
      <c r="F133" s="23">
        <v>3</v>
      </c>
      <c r="G133" s="23">
        <v>42</v>
      </c>
      <c r="H133" s="37">
        <f t="shared" si="11"/>
        <v>1.3595166163141994</v>
      </c>
      <c r="I133" s="22">
        <f t="shared" si="12"/>
        <v>-3.0211480362537766E-2</v>
      </c>
      <c r="J133" s="14"/>
      <c r="K133" s="14"/>
      <c r="L133" s="14"/>
      <c r="M133" s="14"/>
      <c r="N133" s="14"/>
      <c r="O133" s="14"/>
      <c r="P133" s="14"/>
      <c r="Q133" s="14"/>
    </row>
    <row r="134" spans="1:17" x14ac:dyDescent="0.25">
      <c r="A134" s="26">
        <v>20</v>
      </c>
      <c r="B134" s="74" t="s">
        <v>132</v>
      </c>
      <c r="C134" s="23"/>
      <c r="D134" s="23"/>
      <c r="E134" s="37">
        <f t="shared" si="10"/>
        <v>0</v>
      </c>
      <c r="F134" s="23"/>
      <c r="G134" s="23"/>
      <c r="H134" s="37">
        <f t="shared" si="11"/>
        <v>0</v>
      </c>
      <c r="I134" s="22">
        <f t="shared" si="12"/>
        <v>0</v>
      </c>
      <c r="J134" s="14"/>
      <c r="K134" s="14"/>
      <c r="L134" s="14"/>
      <c r="M134" s="14"/>
      <c r="N134" s="14"/>
      <c r="O134" s="14"/>
      <c r="P134" s="14"/>
      <c r="Q134" s="14"/>
    </row>
    <row r="135" spans="1:17" ht="63.75" customHeight="1" x14ac:dyDescent="0.25">
      <c r="A135" s="26">
        <v>21</v>
      </c>
      <c r="B135" s="64" t="s">
        <v>133</v>
      </c>
      <c r="C135" s="23">
        <f>H432</f>
        <v>1</v>
      </c>
      <c r="D135" s="23">
        <f>I432</f>
        <v>1</v>
      </c>
      <c r="E135" s="37">
        <f t="shared" si="10"/>
        <v>7.3610599926389395E-2</v>
      </c>
      <c r="F135" s="23"/>
      <c r="G135" s="23"/>
      <c r="H135" s="37">
        <f t="shared" si="11"/>
        <v>0</v>
      </c>
      <c r="I135" s="22">
        <f t="shared" si="12"/>
        <v>6.0422960725075532E-2</v>
      </c>
      <c r="J135" s="14"/>
      <c r="K135" s="14"/>
      <c r="L135" s="14"/>
      <c r="M135" s="14"/>
      <c r="N135" s="14"/>
      <c r="O135" s="14"/>
      <c r="P135" s="14"/>
      <c r="Q135" s="14"/>
    </row>
    <row r="136" spans="1:17" ht="34.5" customHeight="1" x14ac:dyDescent="0.25">
      <c r="A136" s="75">
        <v>22</v>
      </c>
      <c r="B136" s="77" t="s">
        <v>134</v>
      </c>
      <c r="C136" s="75">
        <f>H446</f>
        <v>93</v>
      </c>
      <c r="D136" s="75">
        <f>I446</f>
        <v>224</v>
      </c>
      <c r="E136" s="47">
        <f t="shared" si="10"/>
        <v>11.667280088332721</v>
      </c>
      <c r="F136" s="75">
        <v>71</v>
      </c>
      <c r="G136" s="75">
        <v>188</v>
      </c>
      <c r="H136" s="47">
        <f t="shared" si="11"/>
        <v>7.8247734138972813</v>
      </c>
      <c r="I136" s="47">
        <f t="shared" si="12"/>
        <v>1.7522658610271904</v>
      </c>
      <c r="J136" s="14"/>
      <c r="K136" s="14"/>
      <c r="L136" s="14"/>
      <c r="M136" s="14"/>
      <c r="N136" s="14"/>
      <c r="O136" s="14"/>
      <c r="P136" s="14"/>
      <c r="Q136" s="14"/>
    </row>
    <row r="137" spans="1:17" x14ac:dyDescent="0.25">
      <c r="A137" s="26"/>
      <c r="B137" s="78" t="s">
        <v>17</v>
      </c>
      <c r="C137" s="26">
        <f>SUM(C115:C136)</f>
        <v>1142</v>
      </c>
      <c r="D137" s="26">
        <f>SUM(D115:D136)</f>
        <v>1575</v>
      </c>
      <c r="E137" s="37">
        <f t="shared" si="10"/>
        <v>100</v>
      </c>
      <c r="F137" s="23">
        <f>SUM(F115:F136)</f>
        <v>1659</v>
      </c>
      <c r="G137" s="23">
        <f>SUM(G115:G136)</f>
        <v>1651</v>
      </c>
      <c r="H137" s="37">
        <f t="shared" si="11"/>
        <v>100</v>
      </c>
      <c r="I137" s="22">
        <f t="shared" si="12"/>
        <v>-17.915407854984895</v>
      </c>
      <c r="J137" s="14"/>
      <c r="K137" s="14"/>
      <c r="L137" s="14"/>
      <c r="M137" s="14"/>
      <c r="N137" s="14"/>
      <c r="O137" s="14"/>
      <c r="P137" s="14"/>
      <c r="Q137" s="14"/>
    </row>
    <row r="138" spans="1:17" x14ac:dyDescent="0.25">
      <c r="A138" s="79"/>
      <c r="B138" s="14"/>
      <c r="C138" s="80"/>
      <c r="D138" s="80"/>
      <c r="E138" s="80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x14ac:dyDescent="0.25">
      <c r="A139" s="212" t="s">
        <v>135</v>
      </c>
      <c r="B139" s="155"/>
      <c r="C139" s="155"/>
      <c r="D139" s="155"/>
      <c r="E139" s="155"/>
      <c r="F139" s="155"/>
      <c r="G139" s="155"/>
      <c r="H139" s="155"/>
      <c r="I139" s="81"/>
    </row>
    <row r="140" spans="1:17" x14ac:dyDescent="0.25">
      <c r="A140" s="147" t="s">
        <v>136</v>
      </c>
      <c r="B140" s="149"/>
      <c r="C140" s="149"/>
      <c r="D140" s="149"/>
      <c r="E140" s="149"/>
      <c r="F140" s="149"/>
      <c r="G140" s="149"/>
      <c r="H140" s="149"/>
      <c r="I140" s="149"/>
    </row>
    <row r="141" spans="1:17" x14ac:dyDescent="0.25">
      <c r="A141" s="30"/>
      <c r="B141" s="182">
        <f>H160+I160</f>
        <v>37</v>
      </c>
      <c r="C141" s="183"/>
      <c r="D141" s="82" t="s">
        <v>137</v>
      </c>
      <c r="E141" s="30"/>
      <c r="F141" s="2"/>
      <c r="G141" s="2"/>
      <c r="H141" s="2"/>
      <c r="I141" s="2"/>
    </row>
    <row r="142" spans="1:17" ht="12.75" customHeight="1" x14ac:dyDescent="0.25">
      <c r="A142" s="84"/>
      <c r="B142" s="84"/>
      <c r="C142" s="84"/>
      <c r="D142" s="86"/>
      <c r="E142" s="86"/>
      <c r="F142" s="86"/>
      <c r="G142" s="86"/>
      <c r="H142" s="129" t="s">
        <v>138</v>
      </c>
      <c r="I142" s="159"/>
    </row>
    <row r="143" spans="1:17" x14ac:dyDescent="0.25">
      <c r="A143" s="87"/>
      <c r="B143" s="184" t="s">
        <v>139</v>
      </c>
      <c r="C143" s="206"/>
      <c r="D143" s="186"/>
      <c r="E143" s="186"/>
      <c r="F143" s="186"/>
      <c r="G143" s="187"/>
      <c r="H143" s="87" t="s">
        <v>140</v>
      </c>
      <c r="I143" s="87" t="s">
        <v>141</v>
      </c>
    </row>
    <row r="144" spans="1:17" x14ac:dyDescent="0.25">
      <c r="A144" s="24">
        <v>1111</v>
      </c>
      <c r="B144" s="177" t="s">
        <v>142</v>
      </c>
      <c r="C144" s="190"/>
      <c r="D144" s="207"/>
      <c r="E144" s="207"/>
      <c r="F144" s="207"/>
      <c r="G144" s="208"/>
      <c r="H144" s="24"/>
      <c r="I144" s="24">
        <f>'[1]9 мес.'!I160+'[1]IV кв'!I160</f>
        <v>2</v>
      </c>
    </row>
    <row r="145" spans="1:17" x14ac:dyDescent="0.25">
      <c r="A145" s="24">
        <v>1215</v>
      </c>
      <c r="B145" s="168" t="s">
        <v>143</v>
      </c>
      <c r="C145" s="169"/>
      <c r="D145" s="200"/>
      <c r="E145" s="200"/>
      <c r="F145" s="200"/>
      <c r="G145" s="200"/>
      <c r="H145" s="24">
        <f>'[1]9 мес.'!H162+'[1]IV кв'!H162</f>
        <v>2</v>
      </c>
      <c r="I145" s="24">
        <f>'[1]9 мес.'!I162+'[1]IV кв'!I162</f>
        <v>4</v>
      </c>
    </row>
    <row r="146" spans="1:17" x14ac:dyDescent="0.25">
      <c r="A146" s="24">
        <v>1216</v>
      </c>
      <c r="B146" s="168" t="s">
        <v>144</v>
      </c>
      <c r="C146" s="169"/>
      <c r="D146" s="200"/>
      <c r="E146" s="200"/>
      <c r="F146" s="200"/>
      <c r="G146" s="200"/>
      <c r="H146" s="24">
        <f>'[1]9 мес.'!H163+'[1]IV кв'!H163</f>
        <v>1</v>
      </c>
      <c r="I146" s="24"/>
    </row>
    <row r="147" spans="1:17" x14ac:dyDescent="0.25">
      <c r="A147" s="24">
        <v>1217</v>
      </c>
      <c r="B147" s="168" t="s">
        <v>145</v>
      </c>
      <c r="C147" s="200"/>
      <c r="D147" s="200"/>
      <c r="E147" s="200"/>
      <c r="F147" s="200"/>
      <c r="G147" s="200"/>
      <c r="H147" s="24"/>
      <c r="I147" s="24">
        <f>'[1]9 мес.'!I164+'[1]IV кв'!I164</f>
        <v>2</v>
      </c>
    </row>
    <row r="148" spans="1:17" x14ac:dyDescent="0.25">
      <c r="A148" s="24">
        <v>1219</v>
      </c>
      <c r="B148" s="124" t="s">
        <v>146</v>
      </c>
      <c r="C148" s="125"/>
      <c r="D148" s="200"/>
      <c r="E148" s="200"/>
      <c r="F148" s="200"/>
      <c r="G148" s="200"/>
      <c r="H148" s="24">
        <f>'[1]9 мес.'!H166+'[1]IV кв'!H166</f>
        <v>3</v>
      </c>
      <c r="I148" s="24">
        <f>'[1]9 мес.'!I166+'[1]IV кв'!I166</f>
        <v>2</v>
      </c>
      <c r="K148" s="14"/>
      <c r="L148" s="14"/>
      <c r="M148" s="14"/>
      <c r="N148" s="14"/>
      <c r="O148" s="14"/>
      <c r="P148" s="14"/>
      <c r="Q148" s="14"/>
    </row>
    <row r="149" spans="1:17" x14ac:dyDescent="0.25">
      <c r="A149" s="24">
        <v>1221</v>
      </c>
      <c r="B149" s="124" t="s">
        <v>147</v>
      </c>
      <c r="C149" s="125"/>
      <c r="D149" s="200"/>
      <c r="E149" s="200"/>
      <c r="F149" s="200"/>
      <c r="G149" s="200"/>
      <c r="H149" s="24">
        <f>'[1]9 мес.'!H168+'[1]IV кв'!H168</f>
        <v>1</v>
      </c>
      <c r="I149" s="24">
        <f>'[1]9 мес.'!I168+'[1]IV кв'!I168</f>
        <v>1</v>
      </c>
      <c r="K149" s="14"/>
      <c r="L149" s="14"/>
      <c r="M149" s="14"/>
      <c r="N149" s="14"/>
      <c r="O149" s="14"/>
      <c r="P149" s="14"/>
      <c r="Q149" s="14"/>
    </row>
    <row r="150" spans="1:17" ht="31.5" customHeight="1" x14ac:dyDescent="0.25">
      <c r="A150" s="24">
        <v>1222</v>
      </c>
      <c r="B150" s="124" t="s">
        <v>148</v>
      </c>
      <c r="C150" s="125"/>
      <c r="D150" s="200"/>
      <c r="E150" s="200"/>
      <c r="F150" s="200"/>
      <c r="G150" s="200"/>
      <c r="H150" s="24">
        <f>'[1]9 мес.'!H169+'[1]IV кв'!H169</f>
        <v>1</v>
      </c>
      <c r="I150" s="24"/>
      <c r="K150" s="14"/>
      <c r="L150" s="14"/>
      <c r="M150" s="14"/>
      <c r="N150" s="14"/>
      <c r="O150" s="14"/>
      <c r="P150" s="14"/>
      <c r="Q150" s="14"/>
    </row>
    <row r="151" spans="1:17" x14ac:dyDescent="0.25">
      <c r="A151" s="24">
        <v>1318</v>
      </c>
      <c r="B151" s="140" t="s">
        <v>371</v>
      </c>
      <c r="C151" s="145"/>
      <c r="D151" s="145"/>
      <c r="E151" s="145"/>
      <c r="F151" s="145"/>
      <c r="G151" s="146"/>
      <c r="H151" s="24"/>
      <c r="I151" s="24">
        <f>'[1]9 мес.'!I170+'[1]IV кв'!I170</f>
        <v>1</v>
      </c>
      <c r="K151" s="14"/>
      <c r="L151" s="14"/>
      <c r="M151" s="14"/>
      <c r="N151" s="14"/>
      <c r="O151" s="14"/>
      <c r="P151" s="14"/>
      <c r="Q151" s="14"/>
    </row>
    <row r="152" spans="1:17" x14ac:dyDescent="0.25">
      <c r="A152" s="24">
        <v>1319</v>
      </c>
      <c r="B152" s="140" t="s">
        <v>370</v>
      </c>
      <c r="C152" s="145"/>
      <c r="D152" s="145"/>
      <c r="E152" s="145"/>
      <c r="F152" s="145"/>
      <c r="G152" s="146"/>
      <c r="H152" s="24"/>
      <c r="I152" s="24">
        <f>'[1]9 мес.'!I171+'[1]IV кв'!I171</f>
        <v>1</v>
      </c>
      <c r="K152" s="14"/>
      <c r="L152" s="14"/>
      <c r="M152" s="14"/>
      <c r="N152" s="14"/>
      <c r="O152" s="14"/>
      <c r="P152" s="14"/>
      <c r="Q152" s="14"/>
    </row>
    <row r="153" spans="1:17" x14ac:dyDescent="0.25">
      <c r="A153" s="24">
        <v>1320</v>
      </c>
      <c r="B153" s="124" t="s">
        <v>149</v>
      </c>
      <c r="C153" s="125"/>
      <c r="D153" s="200"/>
      <c r="E153" s="200"/>
      <c r="F153" s="200"/>
      <c r="G153" s="200"/>
      <c r="H153" s="24"/>
      <c r="I153" s="24">
        <f>'[1]9 мес.'!I172+'[1]IV кв'!I172</f>
        <v>1</v>
      </c>
      <c r="K153" s="14"/>
      <c r="L153" s="14"/>
      <c r="M153" s="14"/>
      <c r="N153" s="14"/>
      <c r="O153" s="14"/>
      <c r="P153" s="14"/>
      <c r="Q153" s="14"/>
    </row>
    <row r="154" spans="1:17" x14ac:dyDescent="0.25">
      <c r="A154" s="24">
        <v>1321</v>
      </c>
      <c r="B154" s="124" t="s">
        <v>150</v>
      </c>
      <c r="C154" s="125"/>
      <c r="D154" s="200"/>
      <c r="E154" s="200"/>
      <c r="F154" s="200"/>
      <c r="G154" s="200"/>
      <c r="H154" s="24"/>
      <c r="I154" s="24">
        <f>'[1]9 мес.'!I173+'[1]IV кв'!I173</f>
        <v>2</v>
      </c>
      <c r="K154" s="14"/>
      <c r="L154" s="14"/>
      <c r="M154" s="14"/>
      <c r="N154" s="14"/>
      <c r="O154" s="14"/>
      <c r="P154" s="14"/>
      <c r="Q154" s="14"/>
    </row>
    <row r="155" spans="1:17" x14ac:dyDescent="0.25">
      <c r="A155" s="24">
        <v>1323</v>
      </c>
      <c r="B155" s="124" t="s">
        <v>151</v>
      </c>
      <c r="C155" s="125"/>
      <c r="D155" s="200"/>
      <c r="E155" s="200"/>
      <c r="F155" s="200"/>
      <c r="G155" s="200"/>
      <c r="H155" s="24">
        <f>'[1]9 мес.'!H175+'[1]IV кв'!H175</f>
        <v>1</v>
      </c>
      <c r="I155" s="24">
        <f>'[1]9 мес.'!I175+'[1]IV кв'!I175</f>
        <v>3</v>
      </c>
      <c r="K155" s="14"/>
      <c r="L155" s="14"/>
      <c r="M155" s="14"/>
      <c r="N155" s="14"/>
      <c r="O155" s="14"/>
      <c r="P155" s="14"/>
      <c r="Q155" s="14"/>
    </row>
    <row r="156" spans="1:17" x14ac:dyDescent="0.25">
      <c r="A156" s="24">
        <v>1325</v>
      </c>
      <c r="B156" s="124" t="s">
        <v>152</v>
      </c>
      <c r="C156" s="125"/>
      <c r="D156" s="200"/>
      <c r="E156" s="200"/>
      <c r="F156" s="200"/>
      <c r="G156" s="200"/>
      <c r="H156" s="24">
        <f>'[1]9 мес.'!H177+'[1]IV кв'!H177</f>
        <v>1</v>
      </c>
      <c r="I156" s="24">
        <f>'[1]9 мес.'!I177+'[1]IV кв'!I177</f>
        <v>1</v>
      </c>
      <c r="K156" s="14"/>
      <c r="L156" s="14"/>
      <c r="M156" s="14"/>
      <c r="N156" s="14"/>
      <c r="O156" s="14"/>
      <c r="P156" s="14"/>
      <c r="Q156" s="14"/>
    </row>
    <row r="157" spans="1:17" x14ac:dyDescent="0.25">
      <c r="A157" s="24">
        <v>1428</v>
      </c>
      <c r="B157" s="124" t="s">
        <v>153</v>
      </c>
      <c r="C157" s="125"/>
      <c r="D157" s="200"/>
      <c r="E157" s="200"/>
      <c r="F157" s="200"/>
      <c r="G157" s="200"/>
      <c r="H157" s="24"/>
      <c r="I157" s="24">
        <f>'[1]9 мес.'!I179+'[1]IV кв'!I179</f>
        <v>1</v>
      </c>
      <c r="K157" s="14"/>
      <c r="L157" s="14"/>
      <c r="M157" s="14"/>
      <c r="N157" s="14"/>
      <c r="O157" s="14"/>
      <c r="P157" s="14"/>
      <c r="Q157" s="14"/>
    </row>
    <row r="158" spans="1:17" x14ac:dyDescent="0.25">
      <c r="A158" s="24">
        <v>1430</v>
      </c>
      <c r="B158" s="140" t="s">
        <v>154</v>
      </c>
      <c r="C158" s="145"/>
      <c r="D158" s="145"/>
      <c r="E158" s="145"/>
      <c r="F158" s="145"/>
      <c r="G158" s="146"/>
      <c r="H158" s="24"/>
      <c r="I158" s="24">
        <f>'[1]9 мес.'!I180+'[1]IV кв'!I180</f>
        <v>1</v>
      </c>
      <c r="K158" s="14"/>
      <c r="L158" s="14"/>
      <c r="M158" s="14"/>
      <c r="N158" s="14"/>
      <c r="O158" s="14"/>
      <c r="P158" s="14"/>
      <c r="Q158" s="14"/>
    </row>
    <row r="159" spans="1:17" x14ac:dyDescent="0.25">
      <c r="A159" s="24">
        <v>1431</v>
      </c>
      <c r="B159" s="124" t="s">
        <v>155</v>
      </c>
      <c r="C159" s="125"/>
      <c r="D159" s="200"/>
      <c r="E159" s="200"/>
      <c r="F159" s="200"/>
      <c r="G159" s="200"/>
      <c r="H159" s="24">
        <f>'[1]9 мес.'!H181+'[1]IV кв'!H181</f>
        <v>2</v>
      </c>
      <c r="I159" s="24">
        <f>'[1]9 мес.'!I181+'[1]IV кв'!I181</f>
        <v>3</v>
      </c>
      <c r="K159" s="14"/>
      <c r="L159" s="14"/>
      <c r="M159" s="14"/>
      <c r="N159" s="14"/>
      <c r="O159" s="14"/>
      <c r="P159" s="14"/>
      <c r="Q159" s="14"/>
    </row>
    <row r="160" spans="1:17" x14ac:dyDescent="0.25">
      <c r="A160" s="24"/>
      <c r="B160" s="127" t="s">
        <v>17</v>
      </c>
      <c r="C160" s="128"/>
      <c r="D160" s="200"/>
      <c r="E160" s="200"/>
      <c r="F160" s="200"/>
      <c r="G160" s="200"/>
      <c r="H160" s="24">
        <f>SUM(H144:H159)</f>
        <v>12</v>
      </c>
      <c r="I160" s="24">
        <f>SUM(I144:I159)</f>
        <v>25</v>
      </c>
      <c r="K160" s="14"/>
      <c r="L160" s="14"/>
      <c r="M160" s="14"/>
      <c r="N160" s="14"/>
      <c r="O160" s="14"/>
      <c r="P160" s="14"/>
      <c r="Q160" s="14"/>
    </row>
    <row r="161" spans="1:17" ht="9" customHeight="1" x14ac:dyDescent="0.25">
      <c r="A161" s="31"/>
      <c r="B161" s="31"/>
      <c r="C161" s="31"/>
      <c r="D161" s="31"/>
      <c r="E161" s="31"/>
      <c r="J161" s="14"/>
      <c r="K161" s="14"/>
      <c r="L161" s="14"/>
      <c r="M161" s="14"/>
      <c r="N161" s="14"/>
      <c r="O161" s="14"/>
      <c r="P161" s="14"/>
      <c r="Q161" s="14"/>
    </row>
    <row r="162" spans="1:17" ht="15.75" customHeight="1" x14ac:dyDescent="0.25">
      <c r="A162" s="147" t="s">
        <v>156</v>
      </c>
      <c r="B162" s="198"/>
      <c r="C162" s="198"/>
      <c r="D162" s="198"/>
      <c r="E162" s="198"/>
      <c r="F162" s="193"/>
      <c r="G162" s="193"/>
      <c r="H162" s="193"/>
      <c r="I162" s="193"/>
      <c r="J162" s="14"/>
      <c r="K162" s="14"/>
      <c r="L162" s="14"/>
      <c r="M162" s="14"/>
      <c r="N162" s="14"/>
      <c r="O162" s="14"/>
      <c r="P162" s="14"/>
      <c r="Q162" s="14"/>
    </row>
    <row r="163" spans="1:17" ht="15" customHeight="1" x14ac:dyDescent="0.25">
      <c r="A163" s="30"/>
      <c r="B163" s="182">
        <f>H179+I179</f>
        <v>116</v>
      </c>
      <c r="C163" s="183"/>
      <c r="D163" s="82" t="s">
        <v>137</v>
      </c>
      <c r="E163" s="30"/>
      <c r="F163" s="2"/>
      <c r="G163" s="2"/>
      <c r="H163" s="2"/>
      <c r="I163" s="2"/>
      <c r="J163" s="14"/>
      <c r="K163" s="14"/>
      <c r="L163" s="14"/>
      <c r="M163" s="14"/>
      <c r="N163" s="14"/>
      <c r="O163" s="14"/>
      <c r="P163" s="14"/>
      <c r="Q163" s="14"/>
    </row>
    <row r="164" spans="1:17" ht="12.75" customHeight="1" x14ac:dyDescent="0.2">
      <c r="A164" s="83"/>
      <c r="B164" s="84"/>
      <c r="C164" s="84"/>
      <c r="D164" s="84"/>
      <c r="E164" s="85"/>
      <c r="F164" s="86"/>
      <c r="G164" s="86"/>
      <c r="H164" s="131" t="s">
        <v>157</v>
      </c>
      <c r="I164" s="131"/>
      <c r="J164" s="14"/>
      <c r="K164" s="14"/>
      <c r="L164" s="14"/>
      <c r="M164" s="14"/>
      <c r="N164" s="14"/>
      <c r="O164" s="14"/>
      <c r="P164" s="14"/>
      <c r="Q164" s="14"/>
    </row>
    <row r="165" spans="1:17" x14ac:dyDescent="0.2">
      <c r="A165" s="19"/>
      <c r="B165" s="133" t="s">
        <v>139</v>
      </c>
      <c r="C165" s="134"/>
      <c r="D165" s="135"/>
      <c r="E165" s="135"/>
      <c r="F165" s="135"/>
      <c r="G165" s="135"/>
      <c r="H165" s="19" t="s">
        <v>140</v>
      </c>
      <c r="I165" s="19" t="s">
        <v>141</v>
      </c>
      <c r="J165" s="14"/>
      <c r="K165" s="14"/>
      <c r="L165" s="14"/>
      <c r="M165" s="14"/>
      <c r="N165" s="14"/>
      <c r="O165" s="14"/>
      <c r="P165" s="14"/>
      <c r="Q165" s="14"/>
    </row>
    <row r="166" spans="1:17" ht="32.25" customHeight="1" x14ac:dyDescent="0.25">
      <c r="A166" s="24">
        <v>2001</v>
      </c>
      <c r="B166" s="168" t="s">
        <v>158</v>
      </c>
      <c r="C166" s="169"/>
      <c r="D166" s="126"/>
      <c r="E166" s="126"/>
      <c r="F166" s="126"/>
      <c r="G166" s="126"/>
      <c r="H166" s="24">
        <f>'[1]9 мес.'!H188+'[1]IV кв'!H188</f>
        <v>6</v>
      </c>
      <c r="I166" s="24">
        <f>'[1]9 мес.'!I188+'[1]IV кв'!I188</f>
        <v>12</v>
      </c>
      <c r="J166" s="14"/>
      <c r="K166" s="14"/>
      <c r="L166" s="14"/>
      <c r="M166" s="14"/>
      <c r="N166" s="14"/>
      <c r="O166" s="14"/>
      <c r="P166" s="14"/>
      <c r="Q166" s="14"/>
    </row>
    <row r="167" spans="1:17" ht="26.25" customHeight="1" x14ac:dyDescent="0.25">
      <c r="A167" s="24">
        <v>2002</v>
      </c>
      <c r="B167" s="168" t="s">
        <v>159</v>
      </c>
      <c r="C167" s="169"/>
      <c r="D167" s="126"/>
      <c r="E167" s="126"/>
      <c r="F167" s="126"/>
      <c r="G167" s="126"/>
      <c r="H167" s="24">
        <f>'[1]9 мес.'!H189+'[1]IV кв'!H189</f>
        <v>1</v>
      </c>
      <c r="I167" s="24">
        <f>'[1]9 мес.'!I189+'[1]IV кв'!I189</f>
        <v>5</v>
      </c>
      <c r="J167" s="14"/>
      <c r="K167" s="14"/>
      <c r="L167" s="14"/>
      <c r="M167" s="14"/>
      <c r="N167" s="14"/>
      <c r="O167" s="14"/>
      <c r="P167" s="14"/>
      <c r="Q167" s="14"/>
    </row>
    <row r="168" spans="1:17" ht="27" customHeight="1" x14ac:dyDescent="0.25">
      <c r="A168" s="24">
        <v>2003</v>
      </c>
      <c r="B168" s="168" t="s">
        <v>160</v>
      </c>
      <c r="C168" s="169"/>
      <c r="D168" s="126"/>
      <c r="E168" s="126"/>
      <c r="F168" s="126"/>
      <c r="G168" s="126"/>
      <c r="H168" s="24">
        <f>'[1]9 мес.'!H190+'[1]IV кв'!H190</f>
        <v>2</v>
      </c>
      <c r="I168" s="24">
        <f>'[1]9 мес.'!I190+'[1]IV кв'!I190</f>
        <v>8</v>
      </c>
      <c r="J168" s="14"/>
      <c r="K168" s="14"/>
      <c r="L168" s="14"/>
      <c r="M168" s="14"/>
      <c r="N168" s="14"/>
      <c r="O168" s="14"/>
      <c r="P168" s="14"/>
      <c r="Q168" s="14"/>
    </row>
    <row r="169" spans="1:17" x14ac:dyDescent="0.25">
      <c r="A169" s="24">
        <v>2004</v>
      </c>
      <c r="B169" s="168" t="s">
        <v>161</v>
      </c>
      <c r="C169" s="169"/>
      <c r="D169" s="126"/>
      <c r="E169" s="126"/>
      <c r="F169" s="126"/>
      <c r="G169" s="126"/>
      <c r="H169" s="24">
        <f>'[1]9 мес.'!H191+'[1]IV кв'!H191</f>
        <v>6</v>
      </c>
      <c r="I169" s="24">
        <f>'[1]9 мес.'!I191+'[1]IV кв'!I191</f>
        <v>8</v>
      </c>
      <c r="J169" s="14"/>
      <c r="K169" s="14"/>
      <c r="L169" s="14"/>
      <c r="M169" s="14"/>
      <c r="N169" s="14"/>
      <c r="O169" s="14"/>
      <c r="P169" s="14"/>
      <c r="Q169" s="14"/>
    </row>
    <row r="170" spans="1:17" x14ac:dyDescent="0.25">
      <c r="A170" s="24">
        <v>2005</v>
      </c>
      <c r="B170" s="168" t="s">
        <v>162</v>
      </c>
      <c r="C170" s="169"/>
      <c r="D170" s="126"/>
      <c r="E170" s="126"/>
      <c r="F170" s="126"/>
      <c r="G170" s="126"/>
      <c r="H170" s="24">
        <f>'[1]9 мес.'!H192+'[1]IV кв'!H192</f>
        <v>8</v>
      </c>
      <c r="I170" s="24">
        <f>'[1]9 мес.'!I192+'[1]IV кв'!I192</f>
        <v>6</v>
      </c>
      <c r="J170" s="14"/>
      <c r="K170" s="14"/>
      <c r="L170" s="14"/>
      <c r="M170" s="14"/>
      <c r="N170" s="14"/>
      <c r="O170" s="14"/>
      <c r="P170" s="14"/>
      <c r="Q170" s="14"/>
    </row>
    <row r="171" spans="1:17" x14ac:dyDescent="0.25">
      <c r="A171" s="24">
        <v>2006</v>
      </c>
      <c r="B171" s="168" t="s">
        <v>163</v>
      </c>
      <c r="C171" s="169"/>
      <c r="D171" s="126"/>
      <c r="E171" s="126"/>
      <c r="F171" s="126"/>
      <c r="G171" s="126"/>
      <c r="H171" s="24">
        <f>'[1]9 мес.'!H193+'[1]IV кв'!H193</f>
        <v>5</v>
      </c>
      <c r="I171" s="24">
        <f>'[1]9 мес.'!I193+'[1]IV кв'!I193</f>
        <v>5</v>
      </c>
      <c r="J171" s="14"/>
      <c r="K171" s="14"/>
      <c r="L171" s="14"/>
      <c r="M171" s="14"/>
      <c r="N171" s="14"/>
      <c r="O171" s="14"/>
      <c r="P171" s="14"/>
      <c r="Q171" s="14"/>
    </row>
    <row r="172" spans="1:17" x14ac:dyDescent="0.25">
      <c r="A172" s="24">
        <v>2007</v>
      </c>
      <c r="B172" s="168" t="s">
        <v>164</v>
      </c>
      <c r="C172" s="169"/>
      <c r="D172" s="126"/>
      <c r="E172" s="126"/>
      <c r="F172" s="126"/>
      <c r="G172" s="126"/>
      <c r="H172" s="24">
        <f>'[1]9 мес.'!H194+'[1]IV кв'!H194</f>
        <v>2</v>
      </c>
      <c r="I172" s="24">
        <f>'[1]9 мес.'!I194+'[1]IV кв'!I194</f>
        <v>4</v>
      </c>
      <c r="J172" s="14"/>
      <c r="K172" s="14"/>
      <c r="L172" s="14"/>
      <c r="M172" s="14"/>
      <c r="N172" s="14"/>
      <c r="O172" s="14"/>
      <c r="P172" s="14"/>
      <c r="Q172" s="14"/>
    </row>
    <row r="173" spans="1:17" ht="30.75" customHeight="1" x14ac:dyDescent="0.25">
      <c r="A173" s="24">
        <v>2008</v>
      </c>
      <c r="B173" s="168" t="s">
        <v>165</v>
      </c>
      <c r="C173" s="126"/>
      <c r="D173" s="126"/>
      <c r="E173" s="126"/>
      <c r="F173" s="126"/>
      <c r="G173" s="126"/>
      <c r="H173" s="24">
        <f>'[1]9 мес.'!H195+'[1]IV кв'!H195</f>
        <v>4</v>
      </c>
      <c r="I173" s="24">
        <f>'[1]9 мес.'!I195+'[1]IV кв'!I195</f>
        <v>2</v>
      </c>
      <c r="J173" s="14"/>
      <c r="K173" s="14"/>
      <c r="L173" s="14"/>
      <c r="M173" s="14"/>
      <c r="N173" s="14"/>
      <c r="O173" s="14"/>
      <c r="P173" s="14"/>
      <c r="Q173" s="14"/>
    </row>
    <row r="174" spans="1:17" x14ac:dyDescent="0.25">
      <c r="A174" s="24">
        <v>2010</v>
      </c>
      <c r="B174" s="168" t="s">
        <v>166</v>
      </c>
      <c r="C174" s="169"/>
      <c r="D174" s="126"/>
      <c r="E174" s="126"/>
      <c r="F174" s="126"/>
      <c r="G174" s="126"/>
      <c r="H174" s="24">
        <f>'[1]9 мес.'!H196+'[1]IV кв'!H196</f>
        <v>2</v>
      </c>
      <c r="I174" s="24">
        <f>'[1]9 мес.'!I196+'[1]IV кв'!I196</f>
        <v>4</v>
      </c>
      <c r="J174" s="14"/>
      <c r="K174" s="14"/>
      <c r="L174" s="14"/>
      <c r="M174" s="14"/>
      <c r="N174" s="14"/>
      <c r="O174" s="14"/>
      <c r="P174" s="14"/>
      <c r="Q174" s="14"/>
    </row>
    <row r="175" spans="1:17" x14ac:dyDescent="0.25">
      <c r="A175" s="24">
        <v>2011</v>
      </c>
      <c r="B175" s="168" t="s">
        <v>167</v>
      </c>
      <c r="C175" s="169"/>
      <c r="D175" s="126"/>
      <c r="E175" s="126"/>
      <c r="F175" s="126"/>
      <c r="G175" s="126"/>
      <c r="H175" s="24">
        <f>'[1]9 мес.'!H197+'[1]IV кв'!H197</f>
        <v>4</v>
      </c>
      <c r="I175" s="24">
        <f>'[1]9 мес.'!I197+'[1]IV кв'!I197</f>
        <v>13</v>
      </c>
      <c r="J175" s="14"/>
      <c r="K175" s="14"/>
      <c r="L175" s="14"/>
      <c r="M175" s="14"/>
      <c r="N175" s="14"/>
      <c r="O175" s="14"/>
      <c r="P175" s="14"/>
      <c r="Q175" s="14"/>
    </row>
    <row r="176" spans="1:17" ht="30" customHeight="1" x14ac:dyDescent="0.25">
      <c r="A176" s="24">
        <v>2013</v>
      </c>
      <c r="B176" s="168" t="s">
        <v>168</v>
      </c>
      <c r="C176" s="169"/>
      <c r="D176" s="126"/>
      <c r="E176" s="126"/>
      <c r="F176" s="126"/>
      <c r="G176" s="126"/>
      <c r="H176" s="24">
        <f>'[1]9 мес.'!H199+'[1]IV кв'!H199</f>
        <v>2</v>
      </c>
      <c r="I176" s="24">
        <f>'[1]9 мес.'!I199+'[1]IV кв'!I199</f>
        <v>5</v>
      </c>
      <c r="J176" s="14"/>
      <c r="K176" s="14"/>
      <c r="L176" s="14"/>
      <c r="M176" s="14"/>
      <c r="N176" s="14"/>
      <c r="O176" s="14"/>
      <c r="P176" s="14"/>
      <c r="Q176" s="14"/>
    </row>
    <row r="177" spans="1:17" ht="30" customHeight="1" x14ac:dyDescent="0.25">
      <c r="A177" s="24">
        <v>2014</v>
      </c>
      <c r="B177" s="168" t="s">
        <v>169</v>
      </c>
      <c r="C177" s="169"/>
      <c r="D177" s="126"/>
      <c r="E177" s="126"/>
      <c r="F177" s="126"/>
      <c r="G177" s="126"/>
      <c r="H177" s="24"/>
      <c r="I177" s="24">
        <f>'[1]9 мес.'!I200+'[1]IV кв'!I200</f>
        <v>1</v>
      </c>
      <c r="J177" s="14"/>
      <c r="K177" s="14"/>
      <c r="L177" s="14"/>
      <c r="M177" s="14"/>
      <c r="N177" s="14"/>
      <c r="O177" s="14"/>
      <c r="P177" s="14"/>
      <c r="Q177" s="14"/>
    </row>
    <row r="178" spans="1:17" ht="30" customHeight="1" x14ac:dyDescent="0.25">
      <c r="A178" s="24">
        <v>2015</v>
      </c>
      <c r="B178" s="168" t="s">
        <v>170</v>
      </c>
      <c r="C178" s="169"/>
      <c r="D178" s="126"/>
      <c r="E178" s="126"/>
      <c r="F178" s="126"/>
      <c r="G178" s="126"/>
      <c r="H178" s="24"/>
      <c r="I178" s="24">
        <f>'[1]9 мес.'!I201+'[1]IV кв'!I201</f>
        <v>1</v>
      </c>
      <c r="J178" s="14"/>
      <c r="K178" s="14"/>
      <c r="L178" s="14"/>
      <c r="M178" s="14"/>
      <c r="N178" s="14"/>
      <c r="O178" s="14"/>
      <c r="P178" s="14"/>
      <c r="Q178" s="14"/>
    </row>
    <row r="179" spans="1:17" x14ac:dyDescent="0.25">
      <c r="A179" s="24"/>
      <c r="B179" s="127" t="s">
        <v>17</v>
      </c>
      <c r="C179" s="128"/>
      <c r="D179" s="126"/>
      <c r="E179" s="126"/>
      <c r="F179" s="126"/>
      <c r="G179" s="126"/>
      <c r="H179" s="24">
        <f>SUM(H166:H178)</f>
        <v>42</v>
      </c>
      <c r="I179" s="24">
        <f>SUM(I166:I178)</f>
        <v>74</v>
      </c>
      <c r="J179" s="14"/>
      <c r="K179" s="14"/>
      <c r="L179" s="14"/>
      <c r="M179" s="14"/>
      <c r="N179" s="14"/>
      <c r="O179" s="14"/>
      <c r="P179" s="14"/>
      <c r="Q179" s="14"/>
    </row>
    <row r="180" spans="1:17" ht="12.75" customHeight="1" x14ac:dyDescent="0.25">
      <c r="A180" s="31"/>
      <c r="B180" s="31"/>
      <c r="C180" s="31"/>
      <c r="D180" s="31"/>
      <c r="E180" s="31"/>
      <c r="J180" s="14"/>
      <c r="K180" s="14"/>
      <c r="L180" s="14"/>
      <c r="M180" s="14"/>
      <c r="N180" s="14"/>
      <c r="O180" s="14"/>
      <c r="P180" s="14"/>
      <c r="Q180" s="14"/>
    </row>
    <row r="181" spans="1:17" ht="12.75" customHeight="1" x14ac:dyDescent="0.25">
      <c r="A181" s="147" t="s">
        <v>171</v>
      </c>
      <c r="B181" s="148"/>
      <c r="C181" s="148"/>
      <c r="D181" s="148"/>
      <c r="E181" s="148"/>
      <c r="F181" s="149"/>
      <c r="G181" s="149"/>
      <c r="H181" s="149"/>
      <c r="I181" s="149"/>
      <c r="J181" s="14"/>
      <c r="K181" s="14"/>
      <c r="L181" s="14"/>
      <c r="M181" s="14"/>
      <c r="N181" s="14"/>
      <c r="O181" s="14"/>
      <c r="P181" s="14"/>
      <c r="Q181" s="14"/>
    </row>
    <row r="182" spans="1:17" ht="14.25" customHeight="1" x14ac:dyDescent="0.25">
      <c r="A182" s="30"/>
      <c r="B182" s="150">
        <f>H191+I191</f>
        <v>28</v>
      </c>
      <c r="C182" s="123"/>
      <c r="D182" s="82" t="s">
        <v>137</v>
      </c>
      <c r="E182" s="30"/>
      <c r="F182" s="2"/>
      <c r="G182" s="2"/>
      <c r="H182" s="2"/>
      <c r="I182" s="2"/>
      <c r="J182" s="14"/>
      <c r="K182" s="14"/>
      <c r="L182" s="14"/>
      <c r="M182" s="14"/>
      <c r="N182" s="14"/>
      <c r="O182" s="14"/>
      <c r="P182" s="14"/>
      <c r="Q182" s="14"/>
    </row>
    <row r="183" spans="1:17" x14ac:dyDescent="0.25">
      <c r="A183" s="31"/>
      <c r="B183" s="162"/>
      <c r="C183" s="162"/>
      <c r="H183" s="204" t="s">
        <v>172</v>
      </c>
      <c r="I183" s="205"/>
      <c r="J183" s="14"/>
      <c r="K183" s="14"/>
      <c r="L183" s="14"/>
      <c r="M183" s="14"/>
      <c r="N183" s="14"/>
      <c r="O183" s="14"/>
      <c r="P183" s="14"/>
      <c r="Q183" s="14"/>
    </row>
    <row r="184" spans="1:17" x14ac:dyDescent="0.25">
      <c r="A184" s="19"/>
      <c r="B184" s="133" t="s">
        <v>139</v>
      </c>
      <c r="C184" s="134"/>
      <c r="D184" s="126"/>
      <c r="E184" s="126"/>
      <c r="F184" s="126"/>
      <c r="G184" s="126"/>
      <c r="H184" s="19" t="s">
        <v>140</v>
      </c>
      <c r="I184" s="19" t="s">
        <v>141</v>
      </c>
      <c r="J184" s="14"/>
      <c r="K184" s="14"/>
      <c r="L184" s="14"/>
      <c r="M184" s="14"/>
      <c r="N184" s="14"/>
      <c r="O184" s="14"/>
      <c r="P184" s="14"/>
      <c r="Q184" s="14"/>
    </row>
    <row r="185" spans="1:17" x14ac:dyDescent="0.25">
      <c r="A185" s="24">
        <v>3002</v>
      </c>
      <c r="B185" s="168" t="s">
        <v>173</v>
      </c>
      <c r="C185" s="169"/>
      <c r="D185" s="126"/>
      <c r="E185" s="126"/>
      <c r="F185" s="126"/>
      <c r="G185" s="126"/>
      <c r="H185" s="24">
        <f>'[1]9 мес.'!H208+'[1]IV кв'!H208</f>
        <v>2</v>
      </c>
      <c r="I185" s="24">
        <f>'[1]9 мес.'!I208+'[1]IV кв'!I208</f>
        <v>3</v>
      </c>
      <c r="J185" s="14"/>
      <c r="K185" s="14"/>
      <c r="L185" s="14"/>
      <c r="M185" s="14"/>
      <c r="N185" s="14"/>
      <c r="O185" s="14"/>
      <c r="P185" s="14"/>
      <c r="Q185" s="14"/>
    </row>
    <row r="186" spans="1:17" ht="30" customHeight="1" x14ac:dyDescent="0.25">
      <c r="A186" s="24">
        <v>3005</v>
      </c>
      <c r="B186" s="168" t="s">
        <v>174</v>
      </c>
      <c r="C186" s="169"/>
      <c r="D186" s="126"/>
      <c r="E186" s="126"/>
      <c r="F186" s="126"/>
      <c r="G186" s="126"/>
      <c r="H186" s="24">
        <f>'[1]9 мес.'!H210+'[1]IV кв'!H210</f>
        <v>3</v>
      </c>
      <c r="I186" s="24"/>
      <c r="J186" s="14"/>
      <c r="K186" s="14"/>
      <c r="L186" s="14"/>
      <c r="M186" s="14"/>
      <c r="N186" s="14"/>
      <c r="O186" s="14"/>
      <c r="P186" s="14"/>
      <c r="Q186" s="14"/>
    </row>
    <row r="187" spans="1:17" ht="30" customHeight="1" x14ac:dyDescent="0.25">
      <c r="A187" s="24">
        <v>3009</v>
      </c>
      <c r="B187" s="177" t="s">
        <v>175</v>
      </c>
      <c r="C187" s="190"/>
      <c r="D187" s="145"/>
      <c r="E187" s="145"/>
      <c r="F187" s="145"/>
      <c r="G187" s="146"/>
      <c r="H187" s="24"/>
      <c r="I187" s="24">
        <f>'[1]9 мес.'!I211+'[1]IV кв'!I211</f>
        <v>1</v>
      </c>
      <c r="J187" s="14"/>
      <c r="K187" s="14"/>
      <c r="L187" s="14"/>
      <c r="M187" s="14"/>
      <c r="N187" s="14"/>
      <c r="O187" s="14"/>
      <c r="P187" s="14"/>
      <c r="Q187" s="14"/>
    </row>
    <row r="188" spans="1:17" x14ac:dyDescent="0.25">
      <c r="A188" s="24">
        <v>3010</v>
      </c>
      <c r="B188" s="177" t="s">
        <v>176</v>
      </c>
      <c r="C188" s="141"/>
      <c r="D188" s="141"/>
      <c r="E188" s="141"/>
      <c r="F188" s="141"/>
      <c r="G188" s="142"/>
      <c r="H188" s="24"/>
      <c r="I188" s="24">
        <f>'[1]9 мес.'!I212+'[1]IV кв'!I212</f>
        <v>1</v>
      </c>
      <c r="J188" s="14"/>
      <c r="K188" s="14"/>
      <c r="L188" s="14"/>
      <c r="M188" s="14"/>
      <c r="N188" s="14"/>
      <c r="O188" s="14"/>
      <c r="P188" s="14"/>
      <c r="Q188" s="14"/>
    </row>
    <row r="189" spans="1:17" x14ac:dyDescent="0.25">
      <c r="A189" s="24">
        <v>3012</v>
      </c>
      <c r="B189" s="163" t="s">
        <v>177</v>
      </c>
      <c r="C189" s="164"/>
      <c r="D189" s="126"/>
      <c r="E189" s="126"/>
      <c r="F189" s="126"/>
      <c r="G189" s="126"/>
      <c r="H189" s="24"/>
      <c r="I189" s="24">
        <f>'[1]9 мес.'!I213+'[1]IV кв'!I213</f>
        <v>1</v>
      </c>
      <c r="J189" s="14"/>
      <c r="K189" s="14"/>
      <c r="L189" s="14"/>
      <c r="M189" s="14"/>
      <c r="N189" s="14"/>
      <c r="O189" s="14"/>
      <c r="P189" s="14"/>
      <c r="Q189" s="14"/>
    </row>
    <row r="190" spans="1:17" x14ac:dyDescent="0.25">
      <c r="A190" s="24">
        <v>3014</v>
      </c>
      <c r="B190" s="163" t="s">
        <v>178</v>
      </c>
      <c r="C190" s="164"/>
      <c r="D190" s="126"/>
      <c r="E190" s="126"/>
      <c r="F190" s="126"/>
      <c r="G190" s="126"/>
      <c r="H190" s="24">
        <f>'[1]9 мес.'!H215+'[1]IV кв'!H215</f>
        <v>7</v>
      </c>
      <c r="I190" s="24">
        <f>'[1]9 мес.'!I215+'[1]IV кв'!I215</f>
        <v>10</v>
      </c>
      <c r="J190" s="14"/>
      <c r="K190" s="14"/>
      <c r="L190" s="14"/>
      <c r="M190" s="14"/>
      <c r="N190" s="14"/>
      <c r="O190" s="14"/>
      <c r="P190" s="14"/>
      <c r="Q190" s="14"/>
    </row>
    <row r="191" spans="1:17" x14ac:dyDescent="0.25">
      <c r="A191" s="88"/>
      <c r="B191" s="127" t="s">
        <v>17</v>
      </c>
      <c r="C191" s="128"/>
      <c r="D191" s="126"/>
      <c r="E191" s="126"/>
      <c r="F191" s="126"/>
      <c r="G191" s="126"/>
      <c r="H191" s="24">
        <f>SUM(H185:H190)</f>
        <v>12</v>
      </c>
      <c r="I191" s="24">
        <f>SUM(I185:I190)</f>
        <v>16</v>
      </c>
      <c r="J191" s="14"/>
      <c r="K191" s="14"/>
      <c r="L191" s="14"/>
      <c r="M191" s="14"/>
      <c r="N191" s="14"/>
      <c r="O191" s="14"/>
      <c r="P191" s="14"/>
      <c r="Q191" s="14"/>
    </row>
    <row r="192" spans="1:17" ht="9.75" customHeight="1" x14ac:dyDescent="0.25">
      <c r="A192" s="30"/>
      <c r="B192" s="170"/>
      <c r="C192" s="170"/>
      <c r="D192" s="30"/>
      <c r="E192" s="30"/>
      <c r="F192" s="2"/>
      <c r="G192" s="2"/>
      <c r="H192" s="2"/>
      <c r="I192" s="2"/>
      <c r="J192" s="14"/>
      <c r="K192" s="14"/>
      <c r="L192" s="14"/>
      <c r="M192" s="14"/>
      <c r="N192" s="14"/>
      <c r="O192" s="14"/>
      <c r="P192" s="14"/>
      <c r="Q192" s="14"/>
    </row>
    <row r="193" spans="1:17" ht="14.25" customHeight="1" x14ac:dyDescent="0.25">
      <c r="A193" s="147" t="s">
        <v>179</v>
      </c>
      <c r="B193" s="198"/>
      <c r="C193" s="198"/>
      <c r="D193" s="198"/>
      <c r="E193" s="198"/>
      <c r="F193" s="149"/>
      <c r="G193" s="149"/>
      <c r="H193" s="149"/>
      <c r="I193" s="149"/>
      <c r="J193" s="14"/>
      <c r="K193" s="14"/>
      <c r="L193" s="14"/>
      <c r="M193" s="14"/>
      <c r="N193" s="14"/>
      <c r="O193" s="14"/>
      <c r="P193" s="14"/>
      <c r="Q193" s="14"/>
    </row>
    <row r="194" spans="1:17" ht="15.75" customHeight="1" x14ac:dyDescent="0.25">
      <c r="A194" s="30"/>
      <c r="B194" s="182">
        <f>H207+I207</f>
        <v>108</v>
      </c>
      <c r="C194" s="183"/>
      <c r="D194" s="82" t="s">
        <v>137</v>
      </c>
      <c r="E194" s="30"/>
      <c r="F194" s="2"/>
      <c r="G194" s="2"/>
      <c r="H194" s="2"/>
      <c r="I194" s="2"/>
      <c r="J194" s="14"/>
      <c r="K194" s="14"/>
      <c r="L194" s="14"/>
      <c r="M194" s="14"/>
      <c r="N194" s="14"/>
      <c r="O194" s="14"/>
      <c r="P194" s="14"/>
      <c r="Q194" s="14"/>
    </row>
    <row r="195" spans="1:17" x14ac:dyDescent="0.2">
      <c r="A195" s="84"/>
      <c r="B195" s="171"/>
      <c r="C195" s="171"/>
      <c r="D195" s="86"/>
      <c r="E195" s="86"/>
      <c r="F195" s="86"/>
      <c r="G195" s="86"/>
      <c r="H195" s="167" t="s">
        <v>180</v>
      </c>
      <c r="I195" s="171"/>
      <c r="J195" s="14"/>
      <c r="K195" s="14"/>
      <c r="L195" s="14"/>
      <c r="M195" s="14"/>
      <c r="N195" s="14"/>
      <c r="O195" s="14"/>
      <c r="P195" s="14"/>
      <c r="Q195" s="14"/>
    </row>
    <row r="196" spans="1:17" x14ac:dyDescent="0.2">
      <c r="A196" s="19"/>
      <c r="B196" s="133" t="s">
        <v>139</v>
      </c>
      <c r="C196" s="134"/>
      <c r="D196" s="135"/>
      <c r="E196" s="135"/>
      <c r="F196" s="135"/>
      <c r="G196" s="135"/>
      <c r="H196" s="19" t="s">
        <v>140</v>
      </c>
      <c r="I196" s="19" t="s">
        <v>141</v>
      </c>
      <c r="J196" s="14"/>
      <c r="K196" s="14"/>
      <c r="L196" s="14"/>
      <c r="M196" s="14"/>
      <c r="N196" s="14"/>
      <c r="O196" s="14"/>
      <c r="P196" s="14"/>
      <c r="Q196" s="14"/>
    </row>
    <row r="197" spans="1:17" x14ac:dyDescent="0.25">
      <c r="A197" s="24">
        <v>4001</v>
      </c>
      <c r="B197" s="201"/>
      <c r="C197" s="202"/>
      <c r="D197" s="202"/>
      <c r="E197" s="202"/>
      <c r="F197" s="202"/>
      <c r="G197" s="203"/>
      <c r="H197" s="24"/>
      <c r="I197" s="24">
        <f>'[1]9 мес.'!I222+'[1]IV кв'!I222</f>
        <v>1</v>
      </c>
      <c r="J197" s="56"/>
      <c r="K197" s="14"/>
      <c r="L197" s="14"/>
      <c r="M197" s="14"/>
      <c r="N197" s="14"/>
      <c r="O197" s="14"/>
      <c r="P197" s="14"/>
      <c r="Q197" s="14"/>
    </row>
    <row r="198" spans="1:17" x14ac:dyDescent="0.25">
      <c r="A198" s="24">
        <v>4002</v>
      </c>
      <c r="B198" s="124" t="s">
        <v>181</v>
      </c>
      <c r="C198" s="125"/>
      <c r="D198" s="200"/>
      <c r="E198" s="200"/>
      <c r="F198" s="200"/>
      <c r="G198" s="200"/>
      <c r="H198" s="24">
        <f>'[1]9 мес.'!H223+'[1]IV кв'!H223</f>
        <v>2</v>
      </c>
      <c r="I198" s="24">
        <f>'[1]9 мес.'!I223+'[1]IV кв'!I223</f>
        <v>3</v>
      </c>
      <c r="J198" s="56"/>
      <c r="K198" s="14"/>
      <c r="L198" s="14"/>
      <c r="M198" s="14"/>
      <c r="N198" s="14"/>
      <c r="O198" s="14"/>
      <c r="P198" s="14"/>
      <c r="Q198" s="14"/>
    </row>
    <row r="199" spans="1:17" x14ac:dyDescent="0.25">
      <c r="A199" s="24">
        <v>4003</v>
      </c>
      <c r="B199" s="124" t="s">
        <v>182</v>
      </c>
      <c r="C199" s="125"/>
      <c r="D199" s="200"/>
      <c r="E199" s="200"/>
      <c r="F199" s="200"/>
      <c r="G199" s="200"/>
      <c r="H199" s="24"/>
      <c r="I199" s="24">
        <f>'[1]9 мес.'!I224+'[1]IV кв'!I224</f>
        <v>1</v>
      </c>
      <c r="J199" s="56"/>
      <c r="K199" s="14"/>
      <c r="L199" s="14"/>
      <c r="M199" s="14"/>
      <c r="N199" s="14"/>
      <c r="O199" s="14"/>
      <c r="P199" s="14"/>
      <c r="Q199" s="14"/>
    </row>
    <row r="200" spans="1:17" x14ac:dyDescent="0.25">
      <c r="A200" s="24">
        <v>4004</v>
      </c>
      <c r="B200" s="124" t="s">
        <v>183</v>
      </c>
      <c r="C200" s="125"/>
      <c r="D200" s="200"/>
      <c r="E200" s="200"/>
      <c r="F200" s="200"/>
      <c r="G200" s="200"/>
      <c r="H200" s="24">
        <f>'[1]9 мес.'!H225+'[1]IV кв'!H225</f>
        <v>16</v>
      </c>
      <c r="I200" s="24">
        <f>'[1]9 мес.'!I225+'[1]IV кв'!I225</f>
        <v>71</v>
      </c>
      <c r="J200" s="56"/>
      <c r="K200" s="14"/>
      <c r="L200" s="14"/>
      <c r="M200" s="14"/>
      <c r="N200" s="14"/>
      <c r="O200" s="14"/>
      <c r="P200" s="14"/>
      <c r="Q200" s="14"/>
    </row>
    <row r="201" spans="1:17" x14ac:dyDescent="0.25">
      <c r="A201" s="24">
        <v>4005</v>
      </c>
      <c r="B201" s="124" t="s">
        <v>184</v>
      </c>
      <c r="C201" s="125"/>
      <c r="D201" s="200"/>
      <c r="E201" s="200"/>
      <c r="F201" s="200"/>
      <c r="G201" s="200"/>
      <c r="H201" s="24"/>
      <c r="I201" s="24">
        <f>'[1]9 мес.'!I226+'[1]IV кв'!I226</f>
        <v>1</v>
      </c>
      <c r="J201" s="56"/>
      <c r="K201" s="14"/>
      <c r="L201" s="14"/>
      <c r="M201" s="14"/>
      <c r="N201" s="14"/>
      <c r="O201" s="14"/>
      <c r="P201" s="14"/>
      <c r="Q201" s="14"/>
    </row>
    <row r="202" spans="1:17" x14ac:dyDescent="0.25">
      <c r="A202" s="24">
        <v>4006</v>
      </c>
      <c r="B202" s="124" t="s">
        <v>185</v>
      </c>
      <c r="C202" s="125"/>
      <c r="D202" s="200"/>
      <c r="E202" s="200"/>
      <c r="F202" s="200"/>
      <c r="G202" s="200"/>
      <c r="H202" s="24"/>
      <c r="I202" s="24">
        <f>'[1]9 мес.'!I227+'[1]IV кв'!I227</f>
        <v>2</v>
      </c>
      <c r="J202" s="56"/>
      <c r="K202" s="14"/>
      <c r="L202" s="14"/>
      <c r="M202" s="14"/>
      <c r="N202" s="14"/>
      <c r="O202" s="14"/>
      <c r="P202" s="14"/>
      <c r="Q202" s="14"/>
    </row>
    <row r="203" spans="1:17" x14ac:dyDescent="0.25">
      <c r="A203" s="24">
        <v>4010</v>
      </c>
      <c r="B203" s="124" t="s">
        <v>186</v>
      </c>
      <c r="C203" s="199"/>
      <c r="D203" s="200"/>
      <c r="E203" s="200"/>
      <c r="F203" s="200"/>
      <c r="G203" s="200"/>
      <c r="H203" s="24"/>
      <c r="I203" s="24">
        <f>'[1]9 мес.'!I228+'[1]IV кв'!I228</f>
        <v>3</v>
      </c>
      <c r="J203" s="56"/>
      <c r="K203" s="14"/>
      <c r="L203" s="14"/>
      <c r="M203" s="14"/>
      <c r="N203" s="14"/>
      <c r="O203" s="14"/>
      <c r="P203" s="14"/>
      <c r="Q203" s="14"/>
    </row>
    <row r="204" spans="1:17" x14ac:dyDescent="0.25">
      <c r="A204" s="24">
        <v>4011</v>
      </c>
      <c r="B204" s="124" t="s">
        <v>187</v>
      </c>
      <c r="C204" s="125"/>
      <c r="D204" s="200"/>
      <c r="E204" s="200"/>
      <c r="F204" s="200"/>
      <c r="G204" s="200"/>
      <c r="H204" s="24">
        <f>'[1]9 мес.'!H229+'[1]IV кв'!H229</f>
        <v>4</v>
      </c>
      <c r="I204" s="24">
        <f>'[1]9 мес.'!I229+'[1]IV кв'!I229</f>
        <v>1</v>
      </c>
      <c r="J204" s="56"/>
      <c r="K204" s="14"/>
      <c r="L204" s="14"/>
      <c r="M204" s="14"/>
      <c r="N204" s="14"/>
      <c r="O204" s="14"/>
      <c r="P204" s="14"/>
      <c r="Q204" s="14"/>
    </row>
    <row r="205" spans="1:17" x14ac:dyDescent="0.25">
      <c r="A205" s="24">
        <v>4013</v>
      </c>
      <c r="B205" s="124" t="s">
        <v>188</v>
      </c>
      <c r="C205" s="199"/>
      <c r="D205" s="200"/>
      <c r="E205" s="200"/>
      <c r="F205" s="200"/>
      <c r="G205" s="200"/>
      <c r="H205" s="24"/>
      <c r="I205" s="24">
        <f>'[1]9 мес.'!I230+'[1]IV кв'!I230</f>
        <v>2</v>
      </c>
      <c r="J205" s="56"/>
      <c r="K205" s="14"/>
      <c r="L205" s="14"/>
      <c r="M205" s="14"/>
      <c r="N205" s="14"/>
      <c r="O205" s="14"/>
      <c r="P205" s="14"/>
      <c r="Q205" s="14"/>
    </row>
    <row r="206" spans="1:17" ht="30" customHeight="1" x14ac:dyDescent="0.25">
      <c r="A206" s="24">
        <v>4017</v>
      </c>
      <c r="B206" s="124" t="s">
        <v>189</v>
      </c>
      <c r="C206" s="125"/>
      <c r="D206" s="200"/>
      <c r="E206" s="200"/>
      <c r="F206" s="200"/>
      <c r="G206" s="200"/>
      <c r="H206" s="24"/>
      <c r="I206" s="24">
        <f>'[1]9 мес.'!I231+'[1]IV кв'!I231</f>
        <v>1</v>
      </c>
      <c r="J206" s="56"/>
      <c r="K206" s="14"/>
      <c r="L206" s="14"/>
      <c r="M206" s="14"/>
      <c r="N206" s="14"/>
      <c r="O206" s="14"/>
      <c r="P206" s="14"/>
      <c r="Q206" s="14"/>
    </row>
    <row r="207" spans="1:17" x14ac:dyDescent="0.25">
      <c r="A207" s="88"/>
      <c r="B207" s="127" t="s">
        <v>17</v>
      </c>
      <c r="C207" s="128"/>
      <c r="D207" s="200"/>
      <c r="E207" s="200"/>
      <c r="F207" s="200"/>
      <c r="G207" s="200"/>
      <c r="H207" s="24">
        <f>SUM(H197:H206)</f>
        <v>22</v>
      </c>
      <c r="I207" s="24">
        <f>SUM(I197:I206)</f>
        <v>86</v>
      </c>
      <c r="J207" s="56"/>
      <c r="K207" s="14"/>
      <c r="L207" s="14"/>
      <c r="M207" s="14"/>
      <c r="N207" s="14"/>
      <c r="O207" s="14"/>
      <c r="P207" s="14"/>
      <c r="Q207" s="14"/>
    </row>
    <row r="208" spans="1:17" ht="10.5" customHeight="1" x14ac:dyDescent="0.25">
      <c r="A208" s="31"/>
      <c r="B208" s="162"/>
      <c r="C208" s="162"/>
      <c r="D208" s="31"/>
      <c r="E208" s="31"/>
      <c r="J208" s="14"/>
      <c r="K208" s="14"/>
      <c r="L208" s="14"/>
      <c r="M208" s="14"/>
      <c r="N208" s="14"/>
      <c r="O208" s="14"/>
      <c r="P208" s="14"/>
      <c r="Q208" s="14"/>
    </row>
    <row r="209" spans="1:17" x14ac:dyDescent="0.25">
      <c r="A209" s="147" t="s">
        <v>190</v>
      </c>
      <c r="B209" s="198"/>
      <c r="C209" s="198"/>
      <c r="D209" s="198"/>
      <c r="E209" s="198"/>
      <c r="F209" s="149"/>
      <c r="G209" s="149"/>
      <c r="H209" s="149"/>
      <c r="I209" s="149"/>
      <c r="J209" s="14"/>
      <c r="K209" s="14"/>
      <c r="L209" s="14"/>
      <c r="M209" s="14"/>
      <c r="N209" s="14"/>
      <c r="O209" s="14"/>
      <c r="P209" s="14"/>
      <c r="Q209" s="14"/>
    </row>
    <row r="210" spans="1:17" ht="15" customHeight="1" x14ac:dyDescent="0.25">
      <c r="A210" s="30"/>
      <c r="B210" s="182">
        <f>H217+I217</f>
        <v>16</v>
      </c>
      <c r="C210" s="183"/>
      <c r="D210" s="82" t="s">
        <v>137</v>
      </c>
      <c r="E210" s="30"/>
      <c r="F210" s="2"/>
      <c r="G210" s="2"/>
      <c r="H210" s="2"/>
      <c r="I210" s="2"/>
      <c r="J210" s="14"/>
      <c r="K210" s="14"/>
      <c r="L210" s="14"/>
      <c r="M210" s="14"/>
      <c r="N210" s="14"/>
      <c r="O210" s="14"/>
      <c r="P210" s="14"/>
      <c r="Q210" s="14"/>
    </row>
    <row r="211" spans="1:17" x14ac:dyDescent="0.2">
      <c r="A211" s="84"/>
      <c r="B211" s="171"/>
      <c r="C211" s="171"/>
      <c r="D211" s="86"/>
      <c r="E211" s="86"/>
      <c r="F211" s="86"/>
      <c r="G211" s="86"/>
      <c r="H211" s="167" t="s">
        <v>191</v>
      </c>
      <c r="I211" s="171"/>
      <c r="J211" s="14"/>
      <c r="K211" s="14"/>
      <c r="L211" s="14"/>
      <c r="M211" s="14"/>
      <c r="N211" s="14"/>
      <c r="O211" s="14"/>
      <c r="P211" s="14"/>
      <c r="Q211" s="14"/>
    </row>
    <row r="212" spans="1:17" x14ac:dyDescent="0.2">
      <c r="A212" s="19"/>
      <c r="B212" s="133" t="s">
        <v>139</v>
      </c>
      <c r="C212" s="134"/>
      <c r="D212" s="135"/>
      <c r="E212" s="135"/>
      <c r="F212" s="135"/>
      <c r="G212" s="135"/>
      <c r="H212" s="19" t="s">
        <v>140</v>
      </c>
      <c r="I212" s="19" t="s">
        <v>141</v>
      </c>
      <c r="J212" s="14"/>
      <c r="K212" s="14"/>
      <c r="L212" s="14"/>
      <c r="M212" s="14"/>
      <c r="N212" s="14"/>
      <c r="O212" s="14"/>
      <c r="P212" s="14"/>
      <c r="Q212" s="14"/>
    </row>
    <row r="213" spans="1:17" ht="30" customHeight="1" x14ac:dyDescent="0.25">
      <c r="A213" s="24">
        <v>5002</v>
      </c>
      <c r="B213" s="124" t="s">
        <v>192</v>
      </c>
      <c r="C213" s="125"/>
      <c r="D213" s="126"/>
      <c r="E213" s="126"/>
      <c r="F213" s="126"/>
      <c r="G213" s="126"/>
      <c r="H213" s="24"/>
      <c r="I213" s="24">
        <f>'[1]9 мес.'!I240+'[1]IV кв'!I240</f>
        <v>2</v>
      </c>
      <c r="J213" s="14"/>
      <c r="K213" s="14"/>
      <c r="L213" s="14"/>
      <c r="M213" s="14"/>
      <c r="N213" s="14"/>
      <c r="O213" s="14"/>
      <c r="P213" s="14"/>
      <c r="Q213" s="14"/>
    </row>
    <row r="214" spans="1:17" ht="30" customHeight="1" x14ac:dyDescent="0.25">
      <c r="A214" s="24">
        <v>5003</v>
      </c>
      <c r="B214" s="140" t="s">
        <v>193</v>
      </c>
      <c r="C214" s="197"/>
      <c r="D214" s="145"/>
      <c r="E214" s="145"/>
      <c r="F214" s="145"/>
      <c r="G214" s="146"/>
      <c r="H214" s="24">
        <f>'[1]9 мес.'!H241+'[1]IV кв'!H241</f>
        <v>1</v>
      </c>
      <c r="I214" s="24">
        <f>'[1]9 мес.'!I241+'[1]IV кв'!I241</f>
        <v>1</v>
      </c>
      <c r="J214" s="14"/>
      <c r="K214" s="14"/>
      <c r="L214" s="14"/>
      <c r="M214" s="14"/>
      <c r="N214" s="14"/>
      <c r="O214" s="14"/>
      <c r="P214" s="14"/>
      <c r="Q214" s="14"/>
    </row>
    <row r="215" spans="1:17" ht="30" customHeight="1" x14ac:dyDescent="0.25">
      <c r="A215" s="24">
        <v>5004</v>
      </c>
      <c r="B215" s="124" t="s">
        <v>194</v>
      </c>
      <c r="C215" s="125"/>
      <c r="D215" s="126"/>
      <c r="E215" s="126"/>
      <c r="F215" s="126"/>
      <c r="G215" s="126"/>
      <c r="H215" s="24">
        <f>'[1]9 мес.'!H242+'[1]IV кв'!H242</f>
        <v>2</v>
      </c>
      <c r="I215" s="24">
        <f>'[1]9 мес.'!I242+'[1]IV кв'!I242</f>
        <v>5</v>
      </c>
      <c r="J215" s="14"/>
      <c r="K215" s="14"/>
      <c r="L215" s="14"/>
      <c r="M215" s="14"/>
      <c r="N215" s="14"/>
      <c r="O215" s="14"/>
      <c r="P215" s="14"/>
      <c r="Q215" s="14"/>
    </row>
    <row r="216" spans="1:17" x14ac:dyDescent="0.25">
      <c r="A216" s="24">
        <v>5005</v>
      </c>
      <c r="B216" s="124" t="s">
        <v>195</v>
      </c>
      <c r="C216" s="125"/>
      <c r="D216" s="126"/>
      <c r="E216" s="126"/>
      <c r="F216" s="126"/>
      <c r="G216" s="126"/>
      <c r="H216" s="24">
        <f>'[1]9 мес.'!H243+'[1]IV кв'!H243</f>
        <v>1</v>
      </c>
      <c r="I216" s="24">
        <f>'[1]9 мес.'!I243+'[1]IV кв'!I243</f>
        <v>4</v>
      </c>
      <c r="J216" s="14"/>
      <c r="K216" s="14"/>
      <c r="L216" s="14"/>
      <c r="M216" s="14"/>
      <c r="N216" s="14"/>
      <c r="O216" s="14"/>
      <c r="P216" s="14"/>
      <c r="Q216" s="14"/>
    </row>
    <row r="217" spans="1:17" x14ac:dyDescent="0.25">
      <c r="A217" s="88"/>
      <c r="B217" s="127" t="s">
        <v>17</v>
      </c>
      <c r="C217" s="128"/>
      <c r="D217" s="126"/>
      <c r="E217" s="126"/>
      <c r="F217" s="126"/>
      <c r="G217" s="126"/>
      <c r="H217" s="24">
        <f>SUM(H213:H216)</f>
        <v>4</v>
      </c>
      <c r="I217" s="24">
        <f>SUM(I213:I216)</f>
        <v>12</v>
      </c>
      <c r="J217" s="14"/>
      <c r="K217" s="14"/>
      <c r="L217" s="14"/>
      <c r="M217" s="14"/>
      <c r="N217" s="14"/>
      <c r="O217" s="14"/>
      <c r="P217" s="14"/>
      <c r="Q217" s="14"/>
    </row>
    <row r="218" spans="1:17" ht="11.25" customHeight="1" x14ac:dyDescent="0.25">
      <c r="A218" s="89"/>
      <c r="B218" s="191"/>
      <c r="C218" s="192"/>
      <c r="D218" s="90"/>
      <c r="E218" s="90"/>
      <c r="J218" s="14"/>
      <c r="K218" s="14"/>
      <c r="L218" s="14"/>
      <c r="M218" s="14"/>
      <c r="N218" s="14"/>
      <c r="O218" s="14"/>
      <c r="P218" s="14"/>
      <c r="Q218" s="14"/>
    </row>
    <row r="219" spans="1:17" x14ac:dyDescent="0.25">
      <c r="A219" s="152" t="s">
        <v>196</v>
      </c>
      <c r="B219" s="152"/>
      <c r="C219" s="152"/>
      <c r="D219" s="152"/>
      <c r="E219" s="152"/>
      <c r="F219" s="193"/>
      <c r="G219" s="193"/>
      <c r="H219" s="193"/>
      <c r="I219" s="193"/>
      <c r="J219" s="14"/>
      <c r="K219" s="14"/>
      <c r="L219" s="14"/>
      <c r="M219" s="14"/>
      <c r="N219" s="14"/>
      <c r="O219" s="14"/>
      <c r="P219" s="14"/>
      <c r="Q219" s="14"/>
    </row>
    <row r="220" spans="1:17" ht="14.25" customHeight="1" x14ac:dyDescent="0.25">
      <c r="A220" s="91"/>
      <c r="B220" s="194">
        <f>H233+I233</f>
        <v>92</v>
      </c>
      <c r="C220" s="195"/>
      <c r="D220" s="196" t="s">
        <v>197</v>
      </c>
      <c r="E220" s="153"/>
      <c r="F220" s="2"/>
      <c r="G220" s="2"/>
      <c r="H220" s="2"/>
      <c r="I220" s="2"/>
      <c r="J220" s="14"/>
      <c r="K220" s="14"/>
      <c r="L220" s="14"/>
      <c r="M220" s="14"/>
      <c r="N220" s="14"/>
      <c r="O220" s="14"/>
      <c r="P220" s="14"/>
      <c r="Q220" s="14"/>
    </row>
    <row r="221" spans="1:17" ht="16.5" customHeight="1" x14ac:dyDescent="0.2">
      <c r="A221" s="84"/>
      <c r="B221" s="86"/>
      <c r="C221" s="86"/>
      <c r="D221" s="86"/>
      <c r="E221" s="86"/>
      <c r="F221" s="167" t="s">
        <v>198</v>
      </c>
      <c r="G221" s="130"/>
      <c r="H221" s="157"/>
      <c r="I221" s="157"/>
      <c r="J221" s="14"/>
      <c r="K221" s="14"/>
      <c r="L221" s="14"/>
      <c r="M221" s="14"/>
      <c r="N221" s="14"/>
      <c r="O221" s="14"/>
      <c r="P221" s="14"/>
      <c r="Q221" s="14"/>
    </row>
    <row r="222" spans="1:17" x14ac:dyDescent="0.2">
      <c r="A222" s="19"/>
      <c r="B222" s="133" t="s">
        <v>139</v>
      </c>
      <c r="C222" s="134"/>
      <c r="D222" s="135"/>
      <c r="E222" s="135"/>
      <c r="F222" s="135"/>
      <c r="G222" s="135"/>
      <c r="H222" s="19" t="s">
        <v>140</v>
      </c>
      <c r="I222" s="19" t="s">
        <v>141</v>
      </c>
      <c r="J222" s="14"/>
      <c r="K222" s="14"/>
      <c r="L222" s="14"/>
      <c r="M222" s="14"/>
      <c r="N222" s="14"/>
      <c r="O222" s="14"/>
      <c r="P222" s="14"/>
      <c r="Q222" s="14"/>
    </row>
    <row r="223" spans="1:17" x14ac:dyDescent="0.25">
      <c r="A223" s="24">
        <v>6003</v>
      </c>
      <c r="B223" s="124" t="s">
        <v>199</v>
      </c>
      <c r="C223" s="125"/>
      <c r="D223" s="126"/>
      <c r="E223" s="126"/>
      <c r="F223" s="126"/>
      <c r="G223" s="126"/>
      <c r="H223" s="24"/>
      <c r="I223" s="24">
        <f>'[1]9 мес.'!I252+'[1]IV кв'!I252</f>
        <v>1</v>
      </c>
      <c r="J223" s="14"/>
      <c r="K223" s="14"/>
      <c r="L223" s="14"/>
      <c r="M223" s="14"/>
      <c r="N223" s="14"/>
      <c r="O223" s="14"/>
      <c r="P223" s="14"/>
      <c r="Q223" s="14"/>
    </row>
    <row r="224" spans="1:17" x14ac:dyDescent="0.25">
      <c r="A224" s="24">
        <v>6005</v>
      </c>
      <c r="B224" s="124" t="s">
        <v>200</v>
      </c>
      <c r="C224" s="125"/>
      <c r="D224" s="126"/>
      <c r="E224" s="126"/>
      <c r="F224" s="126"/>
      <c r="G224" s="126"/>
      <c r="H224" s="24">
        <f>'[1]9 мес.'!H254+'[1]IV кв'!H254</f>
        <v>6</v>
      </c>
      <c r="I224" s="24">
        <f>'[1]9 мес.'!I254+'[1]IV кв'!I254</f>
        <v>15</v>
      </c>
      <c r="J224" s="14"/>
      <c r="K224" s="14"/>
      <c r="L224" s="14"/>
      <c r="M224" s="14"/>
      <c r="N224" s="14"/>
      <c r="O224" s="14"/>
      <c r="P224" s="14"/>
      <c r="Q224" s="14"/>
    </row>
    <row r="225" spans="1:17" ht="29.25" customHeight="1" x14ac:dyDescent="0.25">
      <c r="A225" s="24">
        <v>6007</v>
      </c>
      <c r="B225" s="124" t="s">
        <v>201</v>
      </c>
      <c r="C225" s="125"/>
      <c r="D225" s="126"/>
      <c r="E225" s="126"/>
      <c r="F225" s="126"/>
      <c r="G225" s="126"/>
      <c r="H225" s="24">
        <f>'[1]9 мес.'!H255+'[1]IV кв'!H255</f>
        <v>3</v>
      </c>
      <c r="I225" s="24">
        <f>'[1]9 мес.'!I255+'[1]IV кв'!I255</f>
        <v>4</v>
      </c>
      <c r="J225" s="14"/>
      <c r="K225" s="14"/>
      <c r="L225" s="14"/>
      <c r="M225" s="14"/>
      <c r="N225" s="14"/>
      <c r="O225" s="14"/>
      <c r="P225" s="14"/>
      <c r="Q225" s="14"/>
    </row>
    <row r="226" spans="1:17" ht="30" customHeight="1" x14ac:dyDescent="0.25">
      <c r="A226" s="24">
        <v>6009</v>
      </c>
      <c r="B226" s="124" t="s">
        <v>202</v>
      </c>
      <c r="C226" s="125"/>
      <c r="D226" s="126"/>
      <c r="E226" s="126"/>
      <c r="F226" s="126"/>
      <c r="G226" s="126"/>
      <c r="H226" s="24">
        <f>'[1]9 мес.'!H257+'[1]IV кв'!H257</f>
        <v>2</v>
      </c>
      <c r="I226" s="24">
        <f>'[1]9 мес.'!I257+'[1]IV кв'!I257</f>
        <v>5</v>
      </c>
      <c r="J226" s="14"/>
      <c r="K226" s="14"/>
      <c r="L226" s="14"/>
      <c r="M226" s="14"/>
      <c r="N226" s="14"/>
      <c r="O226" s="14"/>
      <c r="P226" s="14"/>
      <c r="Q226" s="14"/>
    </row>
    <row r="227" spans="1:17" ht="30" customHeight="1" x14ac:dyDescent="0.25">
      <c r="A227" s="24">
        <v>6010</v>
      </c>
      <c r="B227" s="124" t="s">
        <v>203</v>
      </c>
      <c r="C227" s="125"/>
      <c r="D227" s="126"/>
      <c r="E227" s="126"/>
      <c r="F227" s="126"/>
      <c r="G227" s="126"/>
      <c r="H227" s="24">
        <f>'[1]9 мес.'!H258+'[1]IV кв'!H258</f>
        <v>4</v>
      </c>
      <c r="I227" s="24">
        <f>'[1]9 мес.'!I258+'[1]IV кв'!I258</f>
        <v>6</v>
      </c>
      <c r="J227" s="14"/>
      <c r="K227" s="14"/>
      <c r="L227" s="14"/>
      <c r="M227" s="14"/>
      <c r="N227" s="14"/>
      <c r="O227" s="14"/>
      <c r="P227" s="14"/>
      <c r="Q227" s="14"/>
    </row>
    <row r="228" spans="1:17" ht="27.75" customHeight="1" x14ac:dyDescent="0.25">
      <c r="A228" s="24">
        <v>6011</v>
      </c>
      <c r="B228" s="124" t="s">
        <v>204</v>
      </c>
      <c r="C228" s="125"/>
      <c r="D228" s="126"/>
      <c r="E228" s="126"/>
      <c r="F228" s="126"/>
      <c r="G228" s="126"/>
      <c r="H228" s="24"/>
      <c r="I228" s="24">
        <f>'[1]9 мес.'!I259+'[1]IV кв'!I259</f>
        <v>1</v>
      </c>
      <c r="J228" s="14"/>
      <c r="K228" s="14"/>
      <c r="L228" s="14"/>
      <c r="M228" s="14"/>
      <c r="N228" s="14"/>
      <c r="O228" s="14"/>
      <c r="P228" s="14"/>
      <c r="Q228" s="14"/>
    </row>
    <row r="229" spans="1:17" x14ac:dyDescent="0.25">
      <c r="A229" s="24">
        <v>6013</v>
      </c>
      <c r="B229" s="124" t="s">
        <v>205</v>
      </c>
      <c r="C229" s="125"/>
      <c r="D229" s="126"/>
      <c r="E229" s="126"/>
      <c r="F229" s="126"/>
      <c r="G229" s="126"/>
      <c r="H229" s="24"/>
      <c r="I229" s="24">
        <f>'[1]9 мес.'!I260+'[1]IV кв'!I260</f>
        <v>7</v>
      </c>
      <c r="J229" s="14"/>
      <c r="K229" s="14"/>
      <c r="L229" s="14"/>
      <c r="M229" s="14"/>
      <c r="N229" s="14"/>
      <c r="O229" s="14"/>
      <c r="P229" s="14"/>
      <c r="Q229" s="14"/>
    </row>
    <row r="230" spans="1:17" ht="30" customHeight="1" x14ac:dyDescent="0.25">
      <c r="A230" s="92">
        <v>6014</v>
      </c>
      <c r="B230" s="124" t="s">
        <v>206</v>
      </c>
      <c r="C230" s="125"/>
      <c r="D230" s="126"/>
      <c r="E230" s="126"/>
      <c r="F230" s="126"/>
      <c r="G230" s="126"/>
      <c r="H230" s="24">
        <f>'[1]9 мес.'!H261+'[1]IV кв'!H261</f>
        <v>17</v>
      </c>
      <c r="I230" s="24">
        <f>'[1]9 мес.'!I261+'[1]IV кв'!I261</f>
        <v>18</v>
      </c>
      <c r="J230" s="14"/>
      <c r="K230" s="14"/>
      <c r="L230" s="14"/>
      <c r="M230" s="14"/>
      <c r="N230" s="14"/>
      <c r="O230" s="14"/>
      <c r="P230" s="14"/>
      <c r="Q230" s="14"/>
    </row>
    <row r="231" spans="1:17" ht="22.5" customHeight="1" x14ac:dyDescent="0.25">
      <c r="A231" s="88">
        <v>6015</v>
      </c>
      <c r="B231" s="163" t="s">
        <v>207</v>
      </c>
      <c r="C231" s="164"/>
      <c r="D231" s="126"/>
      <c r="E231" s="126"/>
      <c r="F231" s="126"/>
      <c r="G231" s="126"/>
      <c r="H231" s="24">
        <f>'[1]9 мес.'!H262+'[1]IV кв'!H262</f>
        <v>1</v>
      </c>
      <c r="I231" s="24">
        <f>'[1]9 мес.'!I262+'[1]IV кв'!I262</f>
        <v>1</v>
      </c>
      <c r="J231" s="14"/>
      <c r="K231" s="14"/>
      <c r="L231" s="14"/>
      <c r="M231" s="14"/>
      <c r="N231" s="14"/>
      <c r="O231" s="14"/>
      <c r="P231" s="14"/>
      <c r="Q231" s="14"/>
    </row>
    <row r="232" spans="1:17" x14ac:dyDescent="0.25">
      <c r="A232" s="88">
        <v>6016</v>
      </c>
      <c r="B232" s="163" t="s">
        <v>208</v>
      </c>
      <c r="C232" s="164"/>
      <c r="D232" s="126"/>
      <c r="E232" s="126"/>
      <c r="F232" s="126"/>
      <c r="G232" s="126"/>
      <c r="H232" s="24"/>
      <c r="I232" s="24">
        <f>'[1]9 мес.'!I263+'[1]IV кв'!I263</f>
        <v>1</v>
      </c>
      <c r="J232" s="14"/>
      <c r="K232" s="14"/>
      <c r="L232" s="14"/>
      <c r="M232" s="14"/>
      <c r="N232" s="14"/>
      <c r="O232" s="14"/>
      <c r="P232" s="14"/>
      <c r="Q232" s="14"/>
    </row>
    <row r="233" spans="1:17" x14ac:dyDescent="0.25">
      <c r="A233" s="88"/>
      <c r="B233" s="175" t="s">
        <v>17</v>
      </c>
      <c r="C233" s="176"/>
      <c r="D233" s="145"/>
      <c r="E233" s="145"/>
      <c r="F233" s="145"/>
      <c r="G233" s="146"/>
      <c r="H233" s="24">
        <f>SUM(H223:H232)</f>
        <v>33</v>
      </c>
      <c r="I233" s="24">
        <f>SUM(I223:I232)</f>
        <v>59</v>
      </c>
      <c r="J233" s="14"/>
      <c r="K233" s="14"/>
      <c r="L233" s="14"/>
      <c r="M233" s="14"/>
      <c r="N233" s="14"/>
      <c r="O233" s="14"/>
      <c r="P233" s="14"/>
      <c r="Q233" s="14"/>
    </row>
    <row r="234" spans="1:17" ht="10.5" customHeight="1" x14ac:dyDescent="0.25">
      <c r="A234" s="31"/>
      <c r="B234" s="162"/>
      <c r="C234" s="162"/>
      <c r="D234" s="31"/>
      <c r="E234" s="31"/>
      <c r="J234" s="14"/>
      <c r="K234" s="14"/>
      <c r="L234" s="14"/>
      <c r="M234" s="14"/>
      <c r="N234" s="14"/>
      <c r="O234" s="14"/>
      <c r="P234" s="14"/>
      <c r="Q234" s="14"/>
    </row>
    <row r="235" spans="1:17" ht="15" customHeight="1" x14ac:dyDescent="0.25">
      <c r="A235" s="147" t="s">
        <v>209</v>
      </c>
      <c r="B235" s="148"/>
      <c r="C235" s="148"/>
      <c r="D235" s="148"/>
      <c r="E235" s="148"/>
      <c r="J235" s="14"/>
      <c r="K235" s="14"/>
      <c r="L235" s="14"/>
      <c r="M235" s="14"/>
      <c r="N235" s="14"/>
      <c r="O235" s="14"/>
      <c r="P235" s="14"/>
      <c r="Q235" s="14"/>
    </row>
    <row r="236" spans="1:17" ht="16.5" customHeight="1" x14ac:dyDescent="0.25">
      <c r="A236" s="30"/>
      <c r="B236" s="150">
        <f>H243+I243</f>
        <v>29</v>
      </c>
      <c r="C236" s="123"/>
      <c r="D236" s="82" t="s">
        <v>137</v>
      </c>
      <c r="E236" s="30"/>
      <c r="J236" s="14"/>
      <c r="K236" s="14"/>
      <c r="L236" s="14"/>
      <c r="M236" s="14"/>
      <c r="N236" s="14"/>
      <c r="O236" s="14"/>
      <c r="P236" s="14"/>
      <c r="Q236" s="14"/>
    </row>
    <row r="237" spans="1:17" x14ac:dyDescent="0.2">
      <c r="A237" s="84"/>
      <c r="B237" s="84"/>
      <c r="C237" s="84"/>
      <c r="D237" s="84"/>
      <c r="E237" s="85"/>
      <c r="F237" s="86"/>
      <c r="G237" s="86"/>
      <c r="H237" s="84"/>
      <c r="I237" s="85" t="s">
        <v>210</v>
      </c>
      <c r="J237" s="14"/>
      <c r="K237" s="14"/>
      <c r="L237" s="14"/>
      <c r="M237" s="14"/>
      <c r="N237" s="14"/>
      <c r="O237" s="14"/>
      <c r="P237" s="14"/>
      <c r="Q237" s="14"/>
    </row>
    <row r="238" spans="1:17" x14ac:dyDescent="0.2">
      <c r="A238" s="19"/>
      <c r="B238" s="184" t="s">
        <v>139</v>
      </c>
      <c r="C238" s="185"/>
      <c r="D238" s="186"/>
      <c r="E238" s="186"/>
      <c r="F238" s="186"/>
      <c r="G238" s="187"/>
      <c r="H238" s="19" t="s">
        <v>140</v>
      </c>
      <c r="I238" s="19" t="s">
        <v>141</v>
      </c>
      <c r="J238" s="14"/>
      <c r="K238" s="14"/>
      <c r="L238" s="14"/>
      <c r="M238" s="14"/>
      <c r="N238" s="14"/>
      <c r="O238" s="14"/>
      <c r="P238" s="14"/>
      <c r="Q238" s="14"/>
    </row>
    <row r="239" spans="1:17" x14ac:dyDescent="0.25">
      <c r="A239" s="24">
        <v>7001</v>
      </c>
      <c r="B239" s="188" t="s">
        <v>211</v>
      </c>
      <c r="C239" s="189"/>
      <c r="D239" s="145"/>
      <c r="E239" s="145"/>
      <c r="F239" s="145"/>
      <c r="G239" s="146"/>
      <c r="H239" s="24">
        <f>'[1]9 мес.'!H270+'[1]IV кв'!H270</f>
        <v>1</v>
      </c>
      <c r="I239" s="24">
        <f>'[1]9 мес.'!I270+'[1]IV кв'!I270</f>
        <v>6</v>
      </c>
      <c r="J239" s="14"/>
      <c r="K239" s="14"/>
      <c r="L239" s="14"/>
      <c r="M239" s="14"/>
      <c r="N239" s="14"/>
      <c r="O239" s="14"/>
      <c r="P239" s="14"/>
      <c r="Q239" s="14"/>
    </row>
    <row r="240" spans="1:17" x14ac:dyDescent="0.25">
      <c r="A240" s="24">
        <v>7008</v>
      </c>
      <c r="B240" s="188" t="s">
        <v>212</v>
      </c>
      <c r="C240" s="189"/>
      <c r="D240" s="145"/>
      <c r="E240" s="145"/>
      <c r="F240" s="145"/>
      <c r="G240" s="146"/>
      <c r="H240" s="24">
        <f>'[1]9 мес.'!H271+'[1]IV кв'!H271</f>
        <v>1</v>
      </c>
      <c r="I240" s="24"/>
      <c r="J240" s="14"/>
      <c r="K240" s="14"/>
      <c r="L240" s="14"/>
      <c r="M240" s="14"/>
      <c r="N240" s="14"/>
      <c r="O240" s="14"/>
      <c r="P240" s="14"/>
      <c r="Q240" s="14"/>
    </row>
    <row r="241" spans="1:17" x14ac:dyDescent="0.25">
      <c r="A241" s="24">
        <v>7009</v>
      </c>
      <c r="B241" s="177" t="s">
        <v>213</v>
      </c>
      <c r="C241" s="190"/>
      <c r="D241" s="145"/>
      <c r="E241" s="145"/>
      <c r="F241" s="145"/>
      <c r="G241" s="146"/>
      <c r="H241" s="24">
        <f>'[1]9 мес.'!H272+'[1]IV кв'!H272</f>
        <v>13</v>
      </c>
      <c r="I241" s="24">
        <f>'[1]9 мес.'!I272+'[1]IV кв'!I272</f>
        <v>7</v>
      </c>
      <c r="J241" s="14"/>
      <c r="K241" s="14"/>
      <c r="L241" s="14"/>
      <c r="M241" s="14"/>
      <c r="N241" s="14"/>
      <c r="O241" s="14"/>
      <c r="P241" s="14"/>
      <c r="Q241" s="14"/>
    </row>
    <row r="242" spans="1:17" x14ac:dyDescent="0.25">
      <c r="A242" s="24">
        <v>7011</v>
      </c>
      <c r="B242" s="177" t="s">
        <v>214</v>
      </c>
      <c r="C242" s="190"/>
      <c r="D242" s="145"/>
      <c r="E242" s="145"/>
      <c r="F242" s="145"/>
      <c r="G242" s="146"/>
      <c r="H242" s="24">
        <f>'[1]9 мес.'!H273+'[1]IV кв'!H273</f>
        <v>1</v>
      </c>
      <c r="I242" s="24"/>
      <c r="J242" s="14"/>
      <c r="K242" s="14"/>
      <c r="L242" s="14"/>
      <c r="M242" s="14"/>
      <c r="N242" s="14"/>
      <c r="O242" s="14"/>
      <c r="P242" s="14"/>
      <c r="Q242" s="14"/>
    </row>
    <row r="243" spans="1:17" x14ac:dyDescent="0.25">
      <c r="A243" s="24"/>
      <c r="B243" s="175" t="s">
        <v>17</v>
      </c>
      <c r="C243" s="176"/>
      <c r="D243" s="145"/>
      <c r="E243" s="145"/>
      <c r="F243" s="145"/>
      <c r="G243" s="146"/>
      <c r="H243" s="24">
        <f>SUM(H239:H242)</f>
        <v>16</v>
      </c>
      <c r="I243" s="24">
        <f>SUM(I239:I242)</f>
        <v>13</v>
      </c>
      <c r="J243" s="14"/>
      <c r="K243" s="14"/>
      <c r="L243" s="14"/>
      <c r="M243" s="14"/>
      <c r="N243" s="14"/>
      <c r="O243" s="14"/>
      <c r="P243" s="14"/>
      <c r="Q243" s="14"/>
    </row>
    <row r="244" spans="1:17" x14ac:dyDescent="0.25">
      <c r="A244" s="30"/>
      <c r="B244" s="170"/>
      <c r="C244" s="170"/>
      <c r="D244" s="30"/>
      <c r="E244" s="30"/>
      <c r="F244" s="2"/>
      <c r="G244" s="2"/>
      <c r="H244" s="2"/>
      <c r="I244" s="2"/>
      <c r="J244" s="14"/>
      <c r="K244" s="14"/>
      <c r="L244" s="14"/>
      <c r="M244" s="14"/>
      <c r="N244" s="14"/>
      <c r="O244" s="14"/>
      <c r="P244" s="14"/>
      <c r="Q244" s="14"/>
    </row>
    <row r="245" spans="1:17" x14ac:dyDescent="0.25">
      <c r="A245" s="152" t="s">
        <v>215</v>
      </c>
      <c r="B245" s="153"/>
      <c r="C245" s="153"/>
      <c r="D245" s="153"/>
      <c r="E245" s="153"/>
      <c r="F245" s="149"/>
      <c r="G245" s="149"/>
      <c r="H245" s="149"/>
      <c r="I245" s="149"/>
      <c r="J245" s="14"/>
      <c r="K245" s="14"/>
      <c r="L245" s="14"/>
      <c r="M245" s="14"/>
      <c r="N245" s="14"/>
      <c r="O245" s="14"/>
      <c r="P245" s="14"/>
      <c r="Q245" s="14"/>
    </row>
    <row r="246" spans="1:17" ht="14.25" customHeight="1" x14ac:dyDescent="0.25">
      <c r="A246" s="30"/>
      <c r="B246" s="182">
        <f>H279+I279</f>
        <v>374</v>
      </c>
      <c r="C246" s="183"/>
      <c r="D246" s="93" t="s">
        <v>197</v>
      </c>
      <c r="E246" s="94"/>
      <c r="F246" s="2"/>
      <c r="G246" s="2"/>
      <c r="H246" s="2"/>
      <c r="I246" s="2"/>
      <c r="J246" s="14"/>
      <c r="K246" s="14"/>
      <c r="L246" s="14"/>
      <c r="M246" s="14"/>
      <c r="N246" s="14"/>
      <c r="O246" s="14"/>
      <c r="P246" s="14"/>
      <c r="Q246" s="14"/>
    </row>
    <row r="247" spans="1:17" x14ac:dyDescent="0.2">
      <c r="A247" s="167"/>
      <c r="B247" s="171"/>
      <c r="C247" s="171"/>
      <c r="D247" s="171"/>
      <c r="E247" s="171"/>
      <c r="F247" s="86"/>
      <c r="G247" s="86"/>
      <c r="H247" s="131" t="s">
        <v>216</v>
      </c>
      <c r="I247" s="132"/>
      <c r="J247" s="14"/>
      <c r="K247" s="14"/>
      <c r="L247" s="14"/>
      <c r="M247" s="14"/>
      <c r="N247" s="14"/>
      <c r="O247" s="14"/>
      <c r="P247" s="14"/>
      <c r="Q247" s="14"/>
    </row>
    <row r="248" spans="1:17" x14ac:dyDescent="0.2">
      <c r="A248" s="19"/>
      <c r="B248" s="133" t="s">
        <v>139</v>
      </c>
      <c r="C248" s="134"/>
      <c r="D248" s="135"/>
      <c r="E248" s="135"/>
      <c r="F248" s="135"/>
      <c r="G248" s="135"/>
      <c r="H248" s="19" t="s">
        <v>140</v>
      </c>
      <c r="I248" s="19" t="s">
        <v>141</v>
      </c>
      <c r="J248" s="14"/>
      <c r="K248" s="14"/>
      <c r="L248" s="14"/>
      <c r="M248" s="14"/>
      <c r="N248" s="14"/>
      <c r="O248" s="14"/>
      <c r="P248" s="14"/>
      <c r="Q248" s="14"/>
    </row>
    <row r="249" spans="1:17" ht="26.25" customHeight="1" x14ac:dyDescent="0.25">
      <c r="A249" s="24">
        <v>8001</v>
      </c>
      <c r="B249" s="163" t="s">
        <v>217</v>
      </c>
      <c r="C249" s="164"/>
      <c r="D249" s="126"/>
      <c r="E249" s="126"/>
      <c r="F249" s="126"/>
      <c r="G249" s="126"/>
      <c r="H249" s="24">
        <f>'[1]9 мес.'!H280+'[1]IV кв'!H280</f>
        <v>1</v>
      </c>
      <c r="I249" s="24"/>
      <c r="J249" s="14"/>
      <c r="K249" s="14"/>
      <c r="L249" s="14"/>
      <c r="M249" s="14"/>
      <c r="N249" s="14"/>
      <c r="O249" s="14"/>
      <c r="P249" s="14"/>
      <c r="Q249" s="14"/>
    </row>
    <row r="250" spans="1:17" ht="30" customHeight="1" x14ac:dyDescent="0.25">
      <c r="A250" s="24">
        <v>8002</v>
      </c>
      <c r="B250" s="163" t="s">
        <v>218</v>
      </c>
      <c r="C250" s="164"/>
      <c r="D250" s="126"/>
      <c r="E250" s="126"/>
      <c r="F250" s="126"/>
      <c r="G250" s="126"/>
      <c r="H250" s="24">
        <f>'[1]9 мес.'!H281+'[1]IV кв'!H281</f>
        <v>24</v>
      </c>
      <c r="I250" s="24">
        <f>'[1]9 мес.'!I281+'[1]IV кв'!I281</f>
        <v>19</v>
      </c>
      <c r="J250" s="14"/>
      <c r="K250" s="14"/>
      <c r="L250" s="14"/>
      <c r="M250" s="14"/>
      <c r="N250" s="14"/>
      <c r="O250" s="14"/>
      <c r="P250" s="14"/>
      <c r="Q250" s="14"/>
    </row>
    <row r="251" spans="1:17" x14ac:dyDescent="0.25">
      <c r="A251" s="24">
        <v>8003</v>
      </c>
      <c r="B251" s="163" t="s">
        <v>219</v>
      </c>
      <c r="C251" s="164"/>
      <c r="D251" s="126"/>
      <c r="E251" s="126"/>
      <c r="F251" s="126"/>
      <c r="G251" s="126"/>
      <c r="H251" s="24">
        <f>'[1]9 мес.'!H282+'[1]IV кв'!H282</f>
        <v>2</v>
      </c>
      <c r="I251" s="24">
        <f>'[1]9 мес.'!I282+'[1]IV кв'!I282</f>
        <v>1</v>
      </c>
      <c r="J251" s="14"/>
      <c r="K251" s="14"/>
      <c r="L251" s="14"/>
      <c r="M251" s="14"/>
      <c r="N251" s="14"/>
      <c r="O251" s="14"/>
      <c r="P251" s="14"/>
      <c r="Q251" s="14"/>
    </row>
    <row r="252" spans="1:17" x14ac:dyDescent="0.25">
      <c r="A252" s="24">
        <v>8004</v>
      </c>
      <c r="B252" s="163" t="s">
        <v>220</v>
      </c>
      <c r="C252" s="164"/>
      <c r="D252" s="126"/>
      <c r="E252" s="126"/>
      <c r="F252" s="126"/>
      <c r="G252" s="126"/>
      <c r="H252" s="24">
        <f>'[1]9 мес.'!H283+'[1]IV кв'!H283</f>
        <v>18</v>
      </c>
      <c r="I252" s="24">
        <f>'[1]9 мес.'!I283+'[1]IV кв'!I283</f>
        <v>33</v>
      </c>
      <c r="J252" s="14"/>
      <c r="K252" s="14"/>
      <c r="L252" s="14"/>
      <c r="M252" s="14"/>
      <c r="N252" s="14"/>
      <c r="O252" s="14"/>
      <c r="P252" s="14"/>
      <c r="Q252" s="14"/>
    </row>
    <row r="253" spans="1:17" x14ac:dyDescent="0.25">
      <c r="A253" s="24">
        <v>8005</v>
      </c>
      <c r="B253" s="124" t="s">
        <v>221</v>
      </c>
      <c r="C253" s="125"/>
      <c r="D253" s="126"/>
      <c r="E253" s="126"/>
      <c r="F253" s="126"/>
      <c r="G253" s="126"/>
      <c r="H253" s="24">
        <f>'[1]9 мес.'!H284+'[1]IV кв'!H284</f>
        <v>10</v>
      </c>
      <c r="I253" s="24">
        <f>'[1]9 мес.'!I284+'[1]IV кв'!I284</f>
        <v>9</v>
      </c>
      <c r="J253" s="14"/>
      <c r="K253" s="14"/>
      <c r="L253" s="14"/>
      <c r="M253" s="14"/>
      <c r="N253" s="14"/>
      <c r="O253" s="14"/>
      <c r="P253" s="14"/>
      <c r="Q253" s="14"/>
    </row>
    <row r="254" spans="1:17" x14ac:dyDescent="0.25">
      <c r="A254" s="24">
        <v>8006</v>
      </c>
      <c r="B254" s="140" t="s">
        <v>222</v>
      </c>
      <c r="C254" s="145"/>
      <c r="D254" s="145"/>
      <c r="E254" s="145"/>
      <c r="F254" s="145"/>
      <c r="G254" s="146"/>
      <c r="H254" s="24">
        <f>'[1]9 мес.'!H285+'[1]IV кв'!H285</f>
        <v>4</v>
      </c>
      <c r="I254" s="24">
        <f>'[1]9 мес.'!I285+'[1]IV кв'!I285</f>
        <v>5</v>
      </c>
      <c r="J254" s="14"/>
      <c r="K254" s="14"/>
      <c r="L254" s="14"/>
      <c r="M254" s="14"/>
      <c r="N254" s="14"/>
      <c r="O254" s="14"/>
      <c r="P254" s="14"/>
      <c r="Q254" s="14"/>
    </row>
    <row r="255" spans="1:17" x14ac:dyDescent="0.25">
      <c r="A255" s="24">
        <v>8007</v>
      </c>
      <c r="B255" s="124" t="s">
        <v>223</v>
      </c>
      <c r="C255" s="125"/>
      <c r="D255" s="126"/>
      <c r="E255" s="126"/>
      <c r="F255" s="126"/>
      <c r="G255" s="126"/>
      <c r="H255" s="24">
        <f>'[1]9 мес.'!H286+'[1]IV кв'!H286</f>
        <v>7</v>
      </c>
      <c r="I255" s="24">
        <f>'[1]9 мес.'!I286+'[1]IV кв'!I286</f>
        <v>5</v>
      </c>
      <c r="J255" s="14"/>
      <c r="K255" s="14"/>
      <c r="L255" s="14"/>
      <c r="M255" s="14"/>
      <c r="N255" s="14"/>
      <c r="O255" s="14"/>
      <c r="P255" s="14"/>
      <c r="Q255" s="14"/>
    </row>
    <row r="256" spans="1:17" ht="27" customHeight="1" x14ac:dyDescent="0.25">
      <c r="A256" s="24">
        <v>8009</v>
      </c>
      <c r="B256" s="163" t="s">
        <v>224</v>
      </c>
      <c r="C256" s="164"/>
      <c r="D256" s="126"/>
      <c r="E256" s="126"/>
      <c r="F256" s="126"/>
      <c r="G256" s="126"/>
      <c r="H256" s="24">
        <f>'[1]9 мес.'!H287+'[1]IV кв'!H287</f>
        <v>5</v>
      </c>
      <c r="I256" s="24">
        <f>'[1]9 мес.'!I287+'[1]IV кв'!I287</f>
        <v>2</v>
      </c>
      <c r="J256" s="14"/>
      <c r="K256" s="14"/>
      <c r="L256" s="14"/>
      <c r="M256" s="14"/>
      <c r="N256" s="14"/>
      <c r="O256" s="14"/>
      <c r="P256" s="14"/>
      <c r="Q256" s="14"/>
    </row>
    <row r="257" spans="1:17" x14ac:dyDescent="0.25">
      <c r="A257" s="24">
        <v>8011</v>
      </c>
      <c r="B257" s="163" t="s">
        <v>225</v>
      </c>
      <c r="C257" s="164"/>
      <c r="D257" s="126"/>
      <c r="E257" s="126"/>
      <c r="F257" s="126"/>
      <c r="G257" s="126"/>
      <c r="H257" s="24">
        <f>'[1]9 мес.'!H288+'[1]IV кв'!H288</f>
        <v>1</v>
      </c>
      <c r="I257" s="24"/>
      <c r="J257" s="14"/>
      <c r="K257" s="14"/>
      <c r="L257" s="14"/>
      <c r="M257" s="14"/>
      <c r="N257" s="14"/>
      <c r="O257" s="14"/>
      <c r="P257" s="14"/>
      <c r="Q257" s="14"/>
    </row>
    <row r="258" spans="1:17" x14ac:dyDescent="0.25">
      <c r="A258" s="24">
        <v>8014</v>
      </c>
      <c r="B258" s="181" t="s">
        <v>226</v>
      </c>
      <c r="C258" s="145"/>
      <c r="D258" s="145"/>
      <c r="E258" s="145"/>
      <c r="F258" s="145"/>
      <c r="G258" s="146"/>
      <c r="H258" s="24"/>
      <c r="I258" s="24">
        <f>'[1]9 мес.'!I289+'[1]IV кв'!I289</f>
        <v>1</v>
      </c>
      <c r="J258" s="14"/>
      <c r="K258" s="14"/>
      <c r="L258" s="14"/>
      <c r="M258" s="14"/>
      <c r="N258" s="14"/>
      <c r="O258" s="14"/>
      <c r="P258" s="14"/>
      <c r="Q258" s="14"/>
    </row>
    <row r="259" spans="1:17" x14ac:dyDescent="0.25">
      <c r="A259" s="24">
        <v>8015</v>
      </c>
      <c r="B259" s="163" t="s">
        <v>227</v>
      </c>
      <c r="C259" s="164"/>
      <c r="D259" s="126"/>
      <c r="E259" s="126"/>
      <c r="F259" s="126"/>
      <c r="G259" s="126"/>
      <c r="H259" s="24">
        <f>'[1]9 мес.'!H290+'[1]IV кв'!H290</f>
        <v>5</v>
      </c>
      <c r="I259" s="24">
        <f>'[1]9 мес.'!I290+'[1]IV кв'!I290</f>
        <v>3</v>
      </c>
      <c r="J259" s="14"/>
      <c r="K259" s="14"/>
      <c r="L259" s="14"/>
      <c r="M259" s="14"/>
      <c r="N259" s="14"/>
      <c r="O259" s="14"/>
      <c r="P259" s="14"/>
      <c r="Q259" s="14"/>
    </row>
    <row r="260" spans="1:17" ht="30" customHeight="1" x14ac:dyDescent="0.25">
      <c r="A260" s="24">
        <v>8016</v>
      </c>
      <c r="B260" s="124" t="s">
        <v>228</v>
      </c>
      <c r="C260" s="125"/>
      <c r="D260" s="126"/>
      <c r="E260" s="126"/>
      <c r="F260" s="126"/>
      <c r="G260" s="126"/>
      <c r="H260" s="24">
        <f>'[1]9 мес.'!H291+'[1]IV кв'!H291</f>
        <v>5</v>
      </c>
      <c r="I260" s="24">
        <f>'[1]9 мес.'!I291+'[1]IV кв'!I291</f>
        <v>5</v>
      </c>
      <c r="J260" s="14"/>
      <c r="K260" s="14"/>
      <c r="L260" s="14"/>
      <c r="M260" s="14"/>
      <c r="N260" s="14"/>
      <c r="O260" s="14"/>
      <c r="P260" s="14"/>
      <c r="Q260" s="14"/>
    </row>
    <row r="261" spans="1:17" ht="30" customHeight="1" x14ac:dyDescent="0.25">
      <c r="A261" s="24">
        <v>8208</v>
      </c>
      <c r="B261" s="124" t="s">
        <v>229</v>
      </c>
      <c r="C261" s="125"/>
      <c r="D261" s="126"/>
      <c r="E261" s="126"/>
      <c r="F261" s="126"/>
      <c r="G261" s="126"/>
      <c r="H261" s="24">
        <f>'[1]9 мес.'!H292+'[1]IV кв'!H292</f>
        <v>1</v>
      </c>
      <c r="I261" s="24">
        <f>'[1]9 мес.'!I292+'[1]IV кв'!I292</f>
        <v>3</v>
      </c>
      <c r="J261" s="14"/>
      <c r="K261" s="14"/>
      <c r="L261" s="14"/>
      <c r="M261" s="14"/>
      <c r="N261" s="14"/>
      <c r="O261" s="14"/>
      <c r="P261" s="14"/>
      <c r="Q261" s="14"/>
    </row>
    <row r="262" spans="1:17" ht="30" customHeight="1" x14ac:dyDescent="0.25">
      <c r="A262" s="24">
        <v>8209</v>
      </c>
      <c r="B262" s="163" t="s">
        <v>230</v>
      </c>
      <c r="C262" s="164"/>
      <c r="D262" s="126"/>
      <c r="E262" s="126"/>
      <c r="F262" s="126"/>
      <c r="G262" s="126"/>
      <c r="H262" s="24">
        <f>'[1]9 мес.'!H293+'[1]IV кв'!H293</f>
        <v>2</v>
      </c>
      <c r="I262" s="24">
        <f>'[1]9 мес.'!I293+'[1]IV кв'!I293</f>
        <v>10</v>
      </c>
      <c r="J262" s="14"/>
      <c r="K262" s="14"/>
      <c r="L262" s="14"/>
      <c r="M262" s="14"/>
      <c r="N262" s="14"/>
      <c r="O262" s="14"/>
      <c r="P262" s="14"/>
      <c r="Q262" s="14"/>
    </row>
    <row r="263" spans="1:17" ht="30" customHeight="1" x14ac:dyDescent="0.25">
      <c r="A263" s="24">
        <v>8210</v>
      </c>
      <c r="B263" s="124" t="s">
        <v>231</v>
      </c>
      <c r="C263" s="125"/>
      <c r="D263" s="126"/>
      <c r="E263" s="126"/>
      <c r="F263" s="126"/>
      <c r="G263" s="126"/>
      <c r="H263" s="24">
        <f>'[1]9 мес.'!H294+'[1]IV кв'!H294</f>
        <v>24</v>
      </c>
      <c r="I263" s="24">
        <f>'[1]9 мес.'!I294+'[1]IV кв'!I294</f>
        <v>37</v>
      </c>
      <c r="J263" s="14"/>
      <c r="K263" s="14"/>
      <c r="L263" s="14"/>
      <c r="M263" s="14"/>
      <c r="N263" s="14"/>
      <c r="O263" s="14"/>
      <c r="P263" s="14"/>
      <c r="Q263" s="14"/>
    </row>
    <row r="264" spans="1:17" ht="30" customHeight="1" x14ac:dyDescent="0.25">
      <c r="A264" s="24">
        <v>8211</v>
      </c>
      <c r="B264" s="124" t="s">
        <v>232</v>
      </c>
      <c r="C264" s="125"/>
      <c r="D264" s="126"/>
      <c r="E264" s="126"/>
      <c r="F264" s="126"/>
      <c r="G264" s="126"/>
      <c r="H264" s="24">
        <f>'[1]9 мес.'!H295+'[1]IV кв'!H295</f>
        <v>7</v>
      </c>
      <c r="I264" s="24">
        <f>'[1]9 мес.'!I295+'[1]IV кв'!I295</f>
        <v>4</v>
      </c>
      <c r="J264" s="14"/>
      <c r="K264" s="14"/>
      <c r="L264" s="14"/>
      <c r="M264" s="14"/>
      <c r="N264" s="14"/>
      <c r="O264" s="14"/>
      <c r="P264" s="14"/>
      <c r="Q264" s="14"/>
    </row>
    <row r="265" spans="1:17" x14ac:dyDescent="0.25">
      <c r="A265" s="24">
        <v>8212</v>
      </c>
      <c r="B265" s="124" t="s">
        <v>233</v>
      </c>
      <c r="C265" s="125"/>
      <c r="D265" s="126"/>
      <c r="E265" s="126"/>
      <c r="F265" s="126"/>
      <c r="G265" s="126"/>
      <c r="H265" s="24">
        <f>'[1]9 мес.'!H296+'[1]IV кв'!H296</f>
        <v>27</v>
      </c>
      <c r="I265" s="24">
        <f>'[1]9 мес.'!I296+'[1]IV кв'!I296</f>
        <v>26</v>
      </c>
      <c r="J265" s="14"/>
      <c r="K265" s="14"/>
      <c r="L265" s="14"/>
      <c r="M265" s="14"/>
      <c r="N265" s="14"/>
      <c r="O265" s="14"/>
      <c r="P265" s="14"/>
      <c r="Q265" s="14"/>
    </row>
    <row r="266" spans="1:17" ht="30" customHeight="1" x14ac:dyDescent="0.25">
      <c r="A266" s="24">
        <v>8213</v>
      </c>
      <c r="B266" s="124" t="s">
        <v>234</v>
      </c>
      <c r="C266" s="125"/>
      <c r="D266" s="126"/>
      <c r="E266" s="126"/>
      <c r="F266" s="126"/>
      <c r="G266" s="126"/>
      <c r="H266" s="24">
        <f>'[1]9 мес.'!H297+'[1]IV кв'!H297</f>
        <v>2</v>
      </c>
      <c r="I266" s="24">
        <f>'[1]9 мес.'!I297+'[1]IV кв'!I297</f>
        <v>6</v>
      </c>
      <c r="J266" s="14"/>
      <c r="K266" s="14"/>
      <c r="L266" s="14"/>
      <c r="M266" s="14"/>
      <c r="N266" s="14"/>
      <c r="O266" s="14"/>
      <c r="P266" s="14"/>
      <c r="Q266" s="14"/>
    </row>
    <row r="267" spans="1:17" x14ac:dyDescent="0.25">
      <c r="A267" s="24">
        <v>8214</v>
      </c>
      <c r="B267" s="124" t="s">
        <v>235</v>
      </c>
      <c r="C267" s="125"/>
      <c r="D267" s="126"/>
      <c r="E267" s="126"/>
      <c r="F267" s="126"/>
      <c r="G267" s="126"/>
      <c r="H267" s="24">
        <f>'[1]9 мес.'!H298+'[1]IV кв'!H298</f>
        <v>12</v>
      </c>
      <c r="I267" s="24">
        <f>'[1]9 мес.'!I298+'[1]IV кв'!I298</f>
        <v>6</v>
      </c>
      <c r="J267" s="14"/>
      <c r="K267" s="14"/>
      <c r="L267" s="14"/>
      <c r="M267" s="14"/>
      <c r="N267" s="14"/>
      <c r="O267" s="14"/>
      <c r="P267" s="14"/>
      <c r="Q267" s="14"/>
    </row>
    <row r="268" spans="1:17" x14ac:dyDescent="0.25">
      <c r="A268" s="24">
        <v>8217</v>
      </c>
      <c r="B268" s="140" t="s">
        <v>236</v>
      </c>
      <c r="C268" s="145"/>
      <c r="D268" s="145"/>
      <c r="E268" s="145"/>
      <c r="F268" s="145"/>
      <c r="G268" s="146"/>
      <c r="H268" s="24">
        <f>'[1]9 мес.'!H300+'[1]IV кв'!H300</f>
        <v>6</v>
      </c>
      <c r="I268" s="24"/>
      <c r="J268" s="14"/>
      <c r="K268" s="14"/>
      <c r="L268" s="14"/>
      <c r="M268" s="14"/>
      <c r="N268" s="14"/>
      <c r="O268" s="14"/>
      <c r="P268" s="14"/>
      <c r="Q268" s="14"/>
    </row>
    <row r="269" spans="1:17" x14ac:dyDescent="0.25">
      <c r="A269" s="24">
        <v>8221</v>
      </c>
      <c r="B269" s="124" t="s">
        <v>237</v>
      </c>
      <c r="C269" s="125"/>
      <c r="D269" s="126"/>
      <c r="E269" s="126"/>
      <c r="F269" s="126"/>
      <c r="G269" s="126"/>
      <c r="H269" s="24"/>
      <c r="I269" s="24">
        <f>'[1]9 мес.'!I301+'[1]IV кв'!I301</f>
        <v>1</v>
      </c>
      <c r="J269" s="14"/>
      <c r="K269" s="14"/>
      <c r="L269" s="14"/>
      <c r="M269" s="14"/>
      <c r="N269" s="14"/>
      <c r="O269" s="14"/>
      <c r="P269" s="14"/>
      <c r="Q269" s="14"/>
    </row>
    <row r="270" spans="1:17" x14ac:dyDescent="0.25">
      <c r="A270" s="24">
        <v>8222</v>
      </c>
      <c r="B270" s="163" t="s">
        <v>238</v>
      </c>
      <c r="C270" s="164"/>
      <c r="D270" s="126"/>
      <c r="E270" s="126"/>
      <c r="F270" s="126"/>
      <c r="G270" s="126"/>
      <c r="H270" s="24">
        <f>'[1]9 мес.'!H302+'[1]IV кв'!H302</f>
        <v>4</v>
      </c>
      <c r="I270" s="24">
        <f>'[1]9 мес.'!I302+'[1]IV кв'!I302</f>
        <v>4</v>
      </c>
      <c r="J270" s="14"/>
      <c r="K270" s="14"/>
      <c r="L270" s="14"/>
      <c r="M270" s="14"/>
      <c r="N270" s="14"/>
      <c r="O270" s="14"/>
      <c r="P270" s="14"/>
      <c r="Q270" s="14"/>
    </row>
    <row r="271" spans="1:17" x14ac:dyDescent="0.25">
      <c r="A271" s="24">
        <v>8223</v>
      </c>
      <c r="B271" s="163" t="s">
        <v>239</v>
      </c>
      <c r="C271" s="164"/>
      <c r="D271" s="126"/>
      <c r="E271" s="126"/>
      <c r="F271" s="126"/>
      <c r="G271" s="126"/>
      <c r="H271" s="24">
        <f>'[1]9 мес.'!H303+'[1]IV кв'!H303</f>
        <v>1</v>
      </c>
      <c r="I271" s="24">
        <f>'[1]9 мес.'!I303+'[1]IV кв'!I303</f>
        <v>2</v>
      </c>
      <c r="J271" s="14"/>
      <c r="K271" s="14"/>
      <c r="L271" s="14"/>
      <c r="M271" s="14"/>
      <c r="N271" s="14"/>
      <c r="O271" s="14"/>
      <c r="P271" s="14"/>
      <c r="Q271" s="14"/>
    </row>
    <row r="272" spans="1:17" x14ac:dyDescent="0.25">
      <c r="A272" s="24">
        <v>8224</v>
      </c>
      <c r="B272" s="163" t="s">
        <v>240</v>
      </c>
      <c r="C272" s="164"/>
      <c r="D272" s="126"/>
      <c r="E272" s="126"/>
      <c r="F272" s="126"/>
      <c r="G272" s="126"/>
      <c r="H272" s="24">
        <f>'[1]9 мес.'!H304+'[1]IV кв'!H304</f>
        <v>3</v>
      </c>
      <c r="I272" s="24">
        <f>'[1]9 мес.'!I304+'[1]IV кв'!I304</f>
        <v>2</v>
      </c>
      <c r="J272" s="14"/>
      <c r="K272" s="14"/>
      <c r="L272" s="14"/>
      <c r="M272" s="14"/>
      <c r="N272" s="14"/>
      <c r="O272" s="14"/>
      <c r="P272" s="14"/>
      <c r="Q272" s="14"/>
    </row>
    <row r="273" spans="1:17" x14ac:dyDescent="0.25">
      <c r="A273" s="24">
        <v>8225</v>
      </c>
      <c r="B273" s="163" t="s">
        <v>241</v>
      </c>
      <c r="C273" s="164"/>
      <c r="D273" s="126"/>
      <c r="E273" s="126"/>
      <c r="F273" s="126"/>
      <c r="G273" s="126"/>
      <c r="H273" s="24"/>
      <c r="I273" s="24">
        <f>'[1]9 мес.'!I305+'[1]IV кв'!I305</f>
        <v>1</v>
      </c>
      <c r="J273" s="14"/>
      <c r="K273" s="14"/>
      <c r="L273" s="14"/>
      <c r="M273" s="14"/>
      <c r="N273" s="14"/>
      <c r="O273" s="14"/>
      <c r="P273" s="14"/>
      <c r="Q273" s="14"/>
    </row>
    <row r="274" spans="1:17" x14ac:dyDescent="0.25">
      <c r="A274" s="24">
        <v>8226</v>
      </c>
      <c r="B274" s="163" t="s">
        <v>242</v>
      </c>
      <c r="C274" s="164"/>
      <c r="D274" s="126"/>
      <c r="E274" s="126"/>
      <c r="F274" s="126"/>
      <c r="G274" s="126"/>
      <c r="H274" s="24"/>
      <c r="I274" s="24">
        <f>'[1]9 мес.'!I306+'[1]IV кв'!I306</f>
        <v>2</v>
      </c>
      <c r="J274" s="14"/>
      <c r="K274" s="14"/>
      <c r="L274" s="14"/>
      <c r="M274" s="14"/>
      <c r="N274" s="14"/>
      <c r="O274" s="14"/>
      <c r="P274" s="14"/>
      <c r="Q274" s="14"/>
    </row>
    <row r="275" spans="1:17" x14ac:dyDescent="0.25">
      <c r="A275" s="24">
        <v>8227</v>
      </c>
      <c r="B275" s="163" t="s">
        <v>243</v>
      </c>
      <c r="C275" s="126"/>
      <c r="D275" s="126"/>
      <c r="E275" s="126"/>
      <c r="F275" s="126"/>
      <c r="G275" s="126"/>
      <c r="H275" s="24">
        <f>'[1]9 мес.'!H307+'[1]IV кв'!H307</f>
        <v>3</v>
      </c>
      <c r="I275" s="24"/>
      <c r="J275" s="14"/>
      <c r="K275" s="14"/>
      <c r="L275" s="14"/>
      <c r="M275" s="14"/>
      <c r="N275" s="14"/>
      <c r="O275" s="14"/>
      <c r="P275" s="14"/>
      <c r="Q275" s="14"/>
    </row>
    <row r="276" spans="1:17" x14ac:dyDescent="0.25">
      <c r="A276" s="24">
        <v>8228</v>
      </c>
      <c r="B276" s="163" t="s">
        <v>244</v>
      </c>
      <c r="C276" s="164"/>
      <c r="D276" s="126"/>
      <c r="E276" s="126"/>
      <c r="F276" s="126"/>
      <c r="G276" s="126"/>
      <c r="H276" s="24">
        <f>'[1]9 мес.'!H308+'[1]IV кв'!H308</f>
        <v>1</v>
      </c>
      <c r="I276" s="24">
        <f>'[1]9 мес.'!I308+'[1]IV кв'!I308</f>
        <v>6</v>
      </c>
      <c r="J276" s="14"/>
      <c r="K276" s="14"/>
      <c r="L276" s="14"/>
      <c r="M276" s="14"/>
      <c r="N276" s="14"/>
      <c r="O276" s="14"/>
      <c r="P276" s="14"/>
      <c r="Q276" s="14"/>
    </row>
    <row r="277" spans="1:17" x14ac:dyDescent="0.25">
      <c r="A277" s="24">
        <v>8229</v>
      </c>
      <c r="B277" s="163" t="s">
        <v>245</v>
      </c>
      <c r="C277" s="164"/>
      <c r="D277" s="126"/>
      <c r="E277" s="126"/>
      <c r="F277" s="126"/>
      <c r="G277" s="126"/>
      <c r="H277" s="24"/>
      <c r="I277" s="24">
        <f>'[1]9 мес.'!I309+'[1]IV кв'!I309</f>
        <v>4</v>
      </c>
      <c r="J277" s="14"/>
      <c r="K277" s="14"/>
      <c r="L277" s="14"/>
      <c r="M277" s="14"/>
      <c r="N277" s="14"/>
      <c r="O277" s="14"/>
      <c r="P277" s="14"/>
      <c r="Q277" s="14"/>
    </row>
    <row r="278" spans="1:17" x14ac:dyDescent="0.25">
      <c r="A278" s="24">
        <v>8230</v>
      </c>
      <c r="B278" s="163" t="s">
        <v>246</v>
      </c>
      <c r="C278" s="164"/>
      <c r="D278" s="126"/>
      <c r="E278" s="126"/>
      <c r="F278" s="126"/>
      <c r="G278" s="126"/>
      <c r="H278" s="24"/>
      <c r="I278" s="24">
        <f>'[1]9 мес.'!I310+'[1]IV кв'!I310</f>
        <v>2</v>
      </c>
      <c r="J278" s="14"/>
      <c r="K278" s="14"/>
      <c r="L278" s="14"/>
      <c r="M278" s="14"/>
      <c r="N278" s="14"/>
      <c r="O278" s="14"/>
      <c r="P278" s="14"/>
      <c r="Q278" s="14"/>
    </row>
    <row r="279" spans="1:17" x14ac:dyDescent="0.25">
      <c r="A279" s="24"/>
      <c r="B279" s="127" t="s">
        <v>17</v>
      </c>
      <c r="C279" s="128"/>
      <c r="D279" s="126"/>
      <c r="E279" s="126"/>
      <c r="F279" s="126"/>
      <c r="G279" s="126"/>
      <c r="H279" s="24">
        <f>SUM(H249:H278)</f>
        <v>175</v>
      </c>
      <c r="I279" s="24">
        <f>SUM(I249:I278)</f>
        <v>199</v>
      </c>
      <c r="J279" s="14"/>
      <c r="K279" s="14"/>
      <c r="L279" s="14"/>
      <c r="M279" s="14"/>
      <c r="N279" s="14"/>
      <c r="O279" s="14"/>
      <c r="P279" s="14"/>
      <c r="Q279" s="14"/>
    </row>
    <row r="280" spans="1:17" ht="22.5" customHeight="1" x14ac:dyDescent="0.25">
      <c r="A280" s="31"/>
      <c r="B280" s="162"/>
      <c r="C280" s="162"/>
      <c r="D280" s="31"/>
      <c r="E280" s="31"/>
      <c r="J280" s="14"/>
      <c r="K280" s="14"/>
      <c r="L280" s="14"/>
      <c r="M280" s="14"/>
      <c r="N280" s="14"/>
      <c r="O280" s="14"/>
      <c r="P280" s="14"/>
      <c r="Q280" s="14"/>
    </row>
    <row r="281" spans="1:17" ht="23.25" customHeight="1" x14ac:dyDescent="0.25">
      <c r="A281" s="147" t="s">
        <v>247</v>
      </c>
      <c r="B281" s="148"/>
      <c r="C281" s="148"/>
      <c r="D281" s="148"/>
      <c r="E281" s="148"/>
      <c r="F281" s="149"/>
      <c r="G281" s="149"/>
      <c r="H281" s="149"/>
      <c r="I281" s="149"/>
      <c r="J281" s="14"/>
      <c r="K281" s="14"/>
      <c r="L281" s="14"/>
      <c r="M281" s="14"/>
      <c r="N281" s="14"/>
      <c r="O281" s="14"/>
      <c r="P281" s="14"/>
      <c r="Q281" s="14"/>
    </row>
    <row r="282" spans="1:17" x14ac:dyDescent="0.25">
      <c r="A282" s="30"/>
      <c r="B282" s="150">
        <f>H298+I298</f>
        <v>239</v>
      </c>
      <c r="C282" s="123"/>
      <c r="D282" s="82" t="s">
        <v>137</v>
      </c>
      <c r="E282" s="30"/>
      <c r="F282" s="2"/>
      <c r="G282" s="2"/>
      <c r="H282" s="2"/>
      <c r="I282" s="2"/>
      <c r="J282" s="14"/>
      <c r="K282" s="14"/>
      <c r="L282" s="14"/>
      <c r="M282" s="14"/>
      <c r="N282" s="14"/>
      <c r="O282" s="14"/>
      <c r="P282" s="14"/>
      <c r="Q282" s="14"/>
    </row>
    <row r="283" spans="1:17" x14ac:dyDescent="0.2">
      <c r="A283" s="167"/>
      <c r="B283" s="171"/>
      <c r="C283" s="171"/>
      <c r="D283" s="171"/>
      <c r="E283" s="171"/>
      <c r="F283" s="86"/>
      <c r="G283" s="86"/>
      <c r="H283" s="131" t="s">
        <v>248</v>
      </c>
      <c r="I283" s="132"/>
      <c r="J283" s="14"/>
      <c r="K283" s="14"/>
      <c r="L283" s="14"/>
      <c r="M283" s="14"/>
      <c r="N283" s="14"/>
      <c r="O283" s="14"/>
      <c r="P283" s="14"/>
      <c r="Q283" s="14"/>
    </row>
    <row r="284" spans="1:17" x14ac:dyDescent="0.2">
      <c r="A284" s="19"/>
      <c r="B284" s="133" t="s">
        <v>139</v>
      </c>
      <c r="C284" s="134"/>
      <c r="D284" s="135"/>
      <c r="E284" s="135"/>
      <c r="F284" s="135"/>
      <c r="G284" s="135"/>
      <c r="H284" s="19" t="s">
        <v>140</v>
      </c>
      <c r="I284" s="19" t="s">
        <v>141</v>
      </c>
      <c r="J284" s="14"/>
      <c r="K284" s="14"/>
      <c r="L284" s="14"/>
      <c r="M284" s="14"/>
      <c r="N284" s="14"/>
      <c r="O284" s="14"/>
      <c r="P284" s="14"/>
      <c r="Q284" s="14"/>
    </row>
    <row r="285" spans="1:17" ht="30" customHeight="1" x14ac:dyDescent="0.25">
      <c r="A285" s="24">
        <v>9001</v>
      </c>
      <c r="B285" s="168" t="s">
        <v>249</v>
      </c>
      <c r="C285" s="169"/>
      <c r="D285" s="126"/>
      <c r="E285" s="126"/>
      <c r="F285" s="126"/>
      <c r="G285" s="126"/>
      <c r="H285" s="24">
        <f>'[1]9 мес.'!H317+'[1]IV кв'!H317</f>
        <v>11</v>
      </c>
      <c r="I285" s="24">
        <f>'[1]9 мес.'!I317+'[1]IV кв'!I317</f>
        <v>13</v>
      </c>
      <c r="J285" s="14"/>
      <c r="K285" s="14"/>
      <c r="L285" s="14"/>
      <c r="M285" s="14"/>
      <c r="N285" s="14"/>
      <c r="O285" s="14"/>
      <c r="P285" s="14"/>
      <c r="Q285" s="14"/>
    </row>
    <row r="286" spans="1:17" x14ac:dyDescent="0.25">
      <c r="A286" s="24">
        <v>9002</v>
      </c>
      <c r="B286" s="168" t="s">
        <v>250</v>
      </c>
      <c r="C286" s="169"/>
      <c r="D286" s="126"/>
      <c r="E286" s="126"/>
      <c r="F286" s="126"/>
      <c r="G286" s="126"/>
      <c r="H286" s="24">
        <f>'[1]9 мес.'!H318+'[1]IV кв'!H318</f>
        <v>25</v>
      </c>
      <c r="I286" s="24">
        <f>'[1]9 мес.'!I318+'[1]IV кв'!I318</f>
        <v>17</v>
      </c>
      <c r="J286" s="14"/>
      <c r="K286" s="14"/>
      <c r="L286" s="14"/>
      <c r="M286" s="14"/>
      <c r="N286" s="14"/>
      <c r="O286" s="14"/>
      <c r="P286" s="14"/>
      <c r="Q286" s="14"/>
    </row>
    <row r="287" spans="1:17" ht="30" customHeight="1" x14ac:dyDescent="0.25">
      <c r="A287" s="24">
        <v>9003</v>
      </c>
      <c r="B287" s="168" t="s">
        <v>251</v>
      </c>
      <c r="C287" s="169"/>
      <c r="D287" s="126"/>
      <c r="E287" s="126"/>
      <c r="F287" s="126"/>
      <c r="G287" s="126"/>
      <c r="H287" s="24">
        <f>'[1]9 мес.'!H319+'[1]IV кв'!H319</f>
        <v>2</v>
      </c>
      <c r="I287" s="24">
        <f>'[1]9 мес.'!I319+'[1]IV кв'!I319</f>
        <v>1</v>
      </c>
      <c r="J287" s="14"/>
      <c r="K287" s="14"/>
      <c r="L287" s="14"/>
      <c r="M287" s="14"/>
      <c r="N287" s="14"/>
      <c r="O287" s="14"/>
      <c r="P287" s="14"/>
      <c r="Q287" s="14"/>
    </row>
    <row r="288" spans="1:17" ht="30" customHeight="1" x14ac:dyDescent="0.25">
      <c r="A288" s="24">
        <v>9004</v>
      </c>
      <c r="B288" s="168" t="s">
        <v>252</v>
      </c>
      <c r="C288" s="169"/>
      <c r="D288" s="126"/>
      <c r="E288" s="126"/>
      <c r="F288" s="126"/>
      <c r="G288" s="126"/>
      <c r="H288" s="24">
        <f>'[1]9 мес.'!H320+'[1]IV кв'!H320</f>
        <v>36</v>
      </c>
      <c r="I288" s="24">
        <f>'[1]9 мес.'!I320+'[1]IV кв'!I320</f>
        <v>18</v>
      </c>
      <c r="J288" s="14"/>
      <c r="K288" s="14"/>
      <c r="L288" s="14"/>
      <c r="M288" s="14"/>
      <c r="N288" s="14"/>
      <c r="O288" s="14"/>
      <c r="P288" s="14"/>
      <c r="Q288" s="14"/>
    </row>
    <row r="289" spans="1:17" ht="31.5" customHeight="1" x14ac:dyDescent="0.25">
      <c r="A289" s="24">
        <v>9005</v>
      </c>
      <c r="B289" s="168" t="s">
        <v>253</v>
      </c>
      <c r="C289" s="169"/>
      <c r="D289" s="126"/>
      <c r="E289" s="126"/>
      <c r="F289" s="126"/>
      <c r="G289" s="126"/>
      <c r="H289" s="24">
        <f>'[1]9 мес.'!H321+'[1]IV кв'!H321</f>
        <v>8</v>
      </c>
      <c r="I289" s="24">
        <f>'[1]9 мес.'!I321+'[1]IV кв'!I321</f>
        <v>4</v>
      </c>
      <c r="J289" s="14"/>
      <c r="K289" s="14"/>
      <c r="L289" s="14"/>
      <c r="M289" s="14"/>
      <c r="N289" s="14"/>
      <c r="O289" s="14"/>
      <c r="P289" s="14"/>
      <c r="Q289" s="14"/>
    </row>
    <row r="290" spans="1:17" ht="30" customHeight="1" x14ac:dyDescent="0.25">
      <c r="A290" s="24">
        <v>9006</v>
      </c>
      <c r="B290" s="168" t="s">
        <v>254</v>
      </c>
      <c r="C290" s="169"/>
      <c r="D290" s="126"/>
      <c r="E290" s="126"/>
      <c r="F290" s="126"/>
      <c r="G290" s="126"/>
      <c r="H290" s="24">
        <f>'[1]9 мес.'!H322+'[1]IV кв'!H322</f>
        <v>15</v>
      </c>
      <c r="I290" s="24">
        <f>'[1]9 мес.'!I322+'[1]IV кв'!I322</f>
        <v>14</v>
      </c>
      <c r="J290" s="14"/>
      <c r="K290" s="14"/>
      <c r="L290" s="14"/>
      <c r="M290" s="14"/>
      <c r="N290" s="14"/>
      <c r="O290" s="14"/>
      <c r="P290" s="14"/>
      <c r="Q290" s="14"/>
    </row>
    <row r="291" spans="1:17" x14ac:dyDescent="0.25">
      <c r="A291" s="24">
        <v>9007</v>
      </c>
      <c r="B291" s="168" t="s">
        <v>255</v>
      </c>
      <c r="C291" s="169"/>
      <c r="D291" s="126"/>
      <c r="E291" s="126"/>
      <c r="F291" s="126"/>
      <c r="G291" s="126"/>
      <c r="H291" s="24">
        <f>'[1]9 мес.'!H323+'[1]IV кв'!H323</f>
        <v>4</v>
      </c>
      <c r="I291" s="24">
        <f>'[1]9 мес.'!I323+'[1]IV кв'!I323</f>
        <v>6</v>
      </c>
      <c r="J291" s="14"/>
      <c r="K291" s="14"/>
      <c r="L291" s="14"/>
      <c r="M291" s="14"/>
      <c r="N291" s="14"/>
      <c r="O291" s="14"/>
      <c r="P291" s="14"/>
      <c r="Q291" s="14"/>
    </row>
    <row r="292" spans="1:17" x14ac:dyDescent="0.25">
      <c r="A292" s="24">
        <v>9008</v>
      </c>
      <c r="B292" s="168" t="s">
        <v>256</v>
      </c>
      <c r="C292" s="169"/>
      <c r="D292" s="126"/>
      <c r="E292" s="126"/>
      <c r="F292" s="126"/>
      <c r="G292" s="126"/>
      <c r="H292" s="24">
        <f>'[1]9 мес.'!H324+'[1]IV кв'!H324</f>
        <v>5</v>
      </c>
      <c r="I292" s="24">
        <f>'[1]9 мес.'!I324+'[1]IV кв'!I324</f>
        <v>17</v>
      </c>
      <c r="J292" s="14"/>
      <c r="K292" s="14"/>
      <c r="L292" s="14"/>
      <c r="M292" s="14"/>
      <c r="N292" s="14"/>
      <c r="O292" s="14"/>
      <c r="P292" s="14"/>
      <c r="Q292" s="14"/>
    </row>
    <row r="293" spans="1:17" x14ac:dyDescent="0.25">
      <c r="A293" s="24">
        <v>9011</v>
      </c>
      <c r="B293" s="168" t="s">
        <v>257</v>
      </c>
      <c r="C293" s="169"/>
      <c r="D293" s="126"/>
      <c r="E293" s="126"/>
      <c r="F293" s="126"/>
      <c r="G293" s="126"/>
      <c r="H293" s="24">
        <f>'[1]9 мес.'!H327+'[1]IV кв'!H327</f>
        <v>1</v>
      </c>
      <c r="I293" s="24">
        <f>'[1]9 мес.'!I327+'[1]IV кв'!I327</f>
        <v>4</v>
      </c>
      <c r="J293" s="14"/>
      <c r="K293" s="14"/>
      <c r="L293" s="14"/>
      <c r="M293" s="14"/>
      <c r="N293" s="14"/>
      <c r="O293" s="14"/>
      <c r="P293" s="14"/>
      <c r="Q293" s="14"/>
    </row>
    <row r="294" spans="1:17" x14ac:dyDescent="0.25">
      <c r="A294" s="24">
        <v>9012</v>
      </c>
      <c r="B294" s="168" t="s">
        <v>258</v>
      </c>
      <c r="C294" s="169"/>
      <c r="D294" s="126"/>
      <c r="E294" s="126"/>
      <c r="F294" s="126"/>
      <c r="G294" s="126"/>
      <c r="H294" s="24">
        <f>'[1]9 мес.'!H328+'[1]IV кв'!H328</f>
        <v>12</v>
      </c>
      <c r="I294" s="24">
        <f>'[1]9 мес.'!I328+'[1]IV кв'!I328</f>
        <v>9</v>
      </c>
      <c r="J294" s="14"/>
      <c r="K294" s="14"/>
      <c r="L294" s="14"/>
      <c r="M294" s="14"/>
      <c r="N294" s="14"/>
      <c r="O294" s="14"/>
      <c r="P294" s="14"/>
      <c r="Q294" s="14"/>
    </row>
    <row r="295" spans="1:17" x14ac:dyDescent="0.25">
      <c r="A295" s="24">
        <v>9014</v>
      </c>
      <c r="B295" s="168" t="s">
        <v>259</v>
      </c>
      <c r="C295" s="169"/>
      <c r="D295" s="126"/>
      <c r="E295" s="126"/>
      <c r="F295" s="126"/>
      <c r="G295" s="126"/>
      <c r="H295" s="24">
        <f>'[1]9 мес.'!H330+'[1]IV кв'!H330</f>
        <v>1</v>
      </c>
      <c r="I295" s="24"/>
      <c r="J295" s="14"/>
      <c r="K295" s="14"/>
      <c r="L295" s="14"/>
      <c r="M295" s="14"/>
      <c r="N295" s="14"/>
      <c r="O295" s="14"/>
      <c r="P295" s="14"/>
      <c r="Q295" s="14"/>
    </row>
    <row r="296" spans="1:17" ht="30" customHeight="1" x14ac:dyDescent="0.25">
      <c r="A296" s="24">
        <v>9015</v>
      </c>
      <c r="B296" s="180" t="s">
        <v>260</v>
      </c>
      <c r="C296" s="180"/>
      <c r="D296" s="126"/>
      <c r="E296" s="126"/>
      <c r="F296" s="126"/>
      <c r="G296" s="126"/>
      <c r="H296" s="24">
        <f>'[1]9 мес.'!H331+'[1]IV кв'!H331</f>
        <v>1</v>
      </c>
      <c r="I296" s="24">
        <f>'[1]9 мес.'!I331+'[1]IV кв'!I331</f>
        <v>7</v>
      </c>
      <c r="J296" s="14"/>
      <c r="K296" s="14"/>
      <c r="L296" s="14"/>
      <c r="M296" s="14"/>
      <c r="N296" s="14"/>
      <c r="O296" s="14"/>
      <c r="P296" s="14"/>
      <c r="Q296" s="14"/>
    </row>
    <row r="297" spans="1:17" x14ac:dyDescent="0.25">
      <c r="A297" s="24">
        <v>9016</v>
      </c>
      <c r="B297" s="180" t="s">
        <v>261</v>
      </c>
      <c r="C297" s="169"/>
      <c r="D297" s="126"/>
      <c r="E297" s="126"/>
      <c r="F297" s="126"/>
      <c r="G297" s="126"/>
      <c r="H297" s="24">
        <f>'[1]9 мес.'!H332+'[1]IV кв'!H332</f>
        <v>4</v>
      </c>
      <c r="I297" s="24">
        <f>'[1]9 мес.'!I332+'[1]IV кв'!I332</f>
        <v>4</v>
      </c>
      <c r="J297" s="14"/>
      <c r="K297" s="14"/>
      <c r="L297" s="14"/>
      <c r="M297" s="14"/>
      <c r="N297" s="14"/>
      <c r="O297" s="14"/>
      <c r="P297" s="14"/>
      <c r="Q297" s="14"/>
    </row>
    <row r="298" spans="1:17" x14ac:dyDescent="0.25">
      <c r="A298" s="24"/>
      <c r="B298" s="127" t="s">
        <v>17</v>
      </c>
      <c r="C298" s="128"/>
      <c r="D298" s="126"/>
      <c r="E298" s="126"/>
      <c r="F298" s="126"/>
      <c r="G298" s="126"/>
      <c r="H298" s="24">
        <f>SUM(H285:H297)</f>
        <v>125</v>
      </c>
      <c r="I298" s="24">
        <f>SUM(I285:I297)</f>
        <v>114</v>
      </c>
      <c r="J298" s="14"/>
      <c r="K298" s="14"/>
      <c r="L298" s="14"/>
      <c r="M298" s="14"/>
      <c r="N298" s="14"/>
      <c r="O298" s="14"/>
      <c r="P298" s="14"/>
      <c r="Q298" s="14"/>
    </row>
    <row r="299" spans="1:17" x14ac:dyDescent="0.25">
      <c r="A299" s="105"/>
      <c r="B299" s="115"/>
      <c r="C299" s="116"/>
      <c r="D299" s="10"/>
      <c r="E299" s="10"/>
      <c r="F299" s="10"/>
      <c r="G299" s="10"/>
      <c r="H299" s="105"/>
      <c r="I299" s="105"/>
      <c r="J299" s="14"/>
      <c r="K299" s="14"/>
      <c r="L299" s="14"/>
      <c r="M299" s="14"/>
      <c r="N299" s="14"/>
      <c r="O299" s="14"/>
      <c r="P299" s="14"/>
      <c r="Q299" s="14"/>
    </row>
    <row r="300" spans="1:17" ht="26.25" customHeight="1" x14ac:dyDescent="0.25">
      <c r="A300" s="31"/>
      <c r="B300" s="162"/>
      <c r="C300" s="162"/>
      <c r="D300" s="31"/>
      <c r="E300" s="31"/>
      <c r="J300" s="14"/>
      <c r="K300" s="14"/>
      <c r="L300" s="14"/>
      <c r="M300" s="14"/>
      <c r="N300" s="14"/>
      <c r="O300" s="14"/>
      <c r="P300" s="14"/>
      <c r="Q300" s="14"/>
    </row>
    <row r="301" spans="1:17" x14ac:dyDescent="0.25">
      <c r="A301" s="147" t="s">
        <v>262</v>
      </c>
      <c r="B301" s="148"/>
      <c r="C301" s="148"/>
      <c r="D301" s="148"/>
      <c r="E301" s="148"/>
      <c r="F301" s="149"/>
      <c r="G301" s="149"/>
      <c r="H301" s="149"/>
      <c r="I301" s="149"/>
      <c r="J301" s="14"/>
      <c r="K301" s="14"/>
      <c r="L301" s="14"/>
      <c r="M301" s="14"/>
      <c r="N301" s="14"/>
      <c r="O301" s="14"/>
      <c r="P301" s="14"/>
      <c r="Q301" s="14"/>
    </row>
    <row r="302" spans="1:17" ht="13.5" customHeight="1" x14ac:dyDescent="0.25">
      <c r="A302" s="30"/>
      <c r="B302" s="150">
        <f>H313+I313</f>
        <v>75</v>
      </c>
      <c r="C302" s="123"/>
      <c r="D302" s="82" t="s">
        <v>137</v>
      </c>
      <c r="E302" s="30"/>
      <c r="F302" s="2"/>
      <c r="G302" s="2"/>
      <c r="H302" s="2"/>
      <c r="I302" s="2"/>
      <c r="J302" s="14"/>
      <c r="K302" s="14"/>
      <c r="L302" s="14"/>
      <c r="M302" s="14"/>
      <c r="N302" s="14"/>
      <c r="O302" s="14"/>
      <c r="P302" s="14"/>
      <c r="Q302" s="14"/>
    </row>
    <row r="303" spans="1:17" ht="12" customHeight="1" x14ac:dyDescent="0.2">
      <c r="A303" s="167"/>
      <c r="B303" s="171"/>
      <c r="C303" s="171"/>
      <c r="D303" s="171"/>
      <c r="E303" s="171"/>
      <c r="F303" s="86"/>
      <c r="G303" s="86"/>
      <c r="H303" s="131" t="s">
        <v>263</v>
      </c>
      <c r="I303" s="132"/>
      <c r="J303" s="14"/>
      <c r="K303" s="14"/>
      <c r="L303" s="14"/>
      <c r="M303" s="14"/>
      <c r="N303" s="14"/>
      <c r="O303" s="14"/>
      <c r="P303" s="14"/>
      <c r="Q303" s="14"/>
    </row>
    <row r="304" spans="1:17" x14ac:dyDescent="0.2">
      <c r="A304" s="19"/>
      <c r="B304" s="133" t="s">
        <v>139</v>
      </c>
      <c r="C304" s="134"/>
      <c r="D304" s="135"/>
      <c r="E304" s="135"/>
      <c r="F304" s="135"/>
      <c r="G304" s="135"/>
      <c r="H304" s="19" t="s">
        <v>140</v>
      </c>
      <c r="I304" s="19" t="s">
        <v>141</v>
      </c>
      <c r="J304" s="14"/>
      <c r="K304" s="14"/>
      <c r="L304" s="14"/>
      <c r="M304" s="14"/>
      <c r="N304" s="14"/>
      <c r="O304" s="14"/>
      <c r="P304" s="14"/>
      <c r="Q304" s="14"/>
    </row>
    <row r="305" spans="1:17" x14ac:dyDescent="0.25">
      <c r="A305" s="24">
        <v>10001</v>
      </c>
      <c r="B305" s="168" t="s">
        <v>264</v>
      </c>
      <c r="C305" s="169"/>
      <c r="D305" s="126"/>
      <c r="E305" s="126"/>
      <c r="F305" s="126"/>
      <c r="G305" s="126"/>
      <c r="H305" s="24">
        <f>'[1]9 мес.'!H339+'[1]IV кв'!H339</f>
        <v>3</v>
      </c>
      <c r="I305" s="24"/>
      <c r="J305" s="14"/>
      <c r="K305" s="14"/>
      <c r="L305" s="14"/>
      <c r="M305" s="14"/>
      <c r="N305" s="14"/>
      <c r="O305" s="14"/>
      <c r="P305" s="14"/>
      <c r="Q305" s="14"/>
    </row>
    <row r="306" spans="1:17" x14ac:dyDescent="0.25">
      <c r="A306" s="24">
        <v>10002</v>
      </c>
      <c r="B306" s="168" t="s">
        <v>265</v>
      </c>
      <c r="C306" s="169"/>
      <c r="D306" s="126"/>
      <c r="E306" s="126"/>
      <c r="F306" s="126"/>
      <c r="G306" s="126"/>
      <c r="H306" s="24">
        <f>'[1]9 мес.'!H340+'[1]IV кв'!H340</f>
        <v>10</v>
      </c>
      <c r="I306" s="24">
        <f>'[1]9 мес.'!I340+'[1]IV кв'!I340</f>
        <v>3</v>
      </c>
      <c r="J306" s="14"/>
      <c r="K306" s="14"/>
      <c r="L306" s="14"/>
      <c r="M306" s="14"/>
      <c r="N306" s="14"/>
      <c r="O306" s="14"/>
      <c r="P306" s="14"/>
      <c r="Q306" s="14"/>
    </row>
    <row r="307" spans="1:17" x14ac:dyDescent="0.25">
      <c r="A307" s="24">
        <v>10003</v>
      </c>
      <c r="B307" s="124" t="s">
        <v>266</v>
      </c>
      <c r="C307" s="125"/>
      <c r="D307" s="126"/>
      <c r="E307" s="126"/>
      <c r="F307" s="126"/>
      <c r="G307" s="126"/>
      <c r="H307" s="24">
        <f>'[1]9 мес.'!H341+'[1]IV кв'!H341</f>
        <v>5</v>
      </c>
      <c r="I307" s="24">
        <f>'[1]9 мес.'!I341+'[1]IV кв'!I341</f>
        <v>2</v>
      </c>
      <c r="J307" s="14"/>
      <c r="K307" s="14"/>
      <c r="L307" s="14"/>
      <c r="M307" s="14"/>
      <c r="N307" s="14"/>
      <c r="O307" s="14"/>
      <c r="P307" s="14"/>
      <c r="Q307" s="14"/>
    </row>
    <row r="308" spans="1:17" x14ac:dyDescent="0.25">
      <c r="A308" s="24">
        <v>10004</v>
      </c>
      <c r="B308" s="124" t="s">
        <v>267</v>
      </c>
      <c r="C308" s="125"/>
      <c r="D308" s="126"/>
      <c r="E308" s="126"/>
      <c r="F308" s="126"/>
      <c r="G308" s="126"/>
      <c r="H308" s="24">
        <f>'[1]9 мес.'!H342+'[1]IV кв'!H342</f>
        <v>21</v>
      </c>
      <c r="I308" s="24">
        <f>'[1]9 мес.'!I342+'[1]IV кв'!I342</f>
        <v>9</v>
      </c>
      <c r="J308" s="14"/>
      <c r="K308" s="14"/>
      <c r="L308" s="14"/>
      <c r="M308" s="14"/>
      <c r="N308" s="14"/>
      <c r="O308" s="14"/>
      <c r="P308" s="14"/>
      <c r="Q308" s="14"/>
    </row>
    <row r="309" spans="1:17" x14ac:dyDescent="0.25">
      <c r="A309" s="24">
        <v>10005</v>
      </c>
      <c r="B309" s="124" t="s">
        <v>268</v>
      </c>
      <c r="C309" s="125"/>
      <c r="D309" s="126"/>
      <c r="E309" s="126"/>
      <c r="F309" s="126"/>
      <c r="G309" s="126"/>
      <c r="H309" s="24">
        <f>'[1]9 мес.'!H343+'[1]IV кв'!H343</f>
        <v>5</v>
      </c>
      <c r="I309" s="24">
        <f>'[1]9 мес.'!I343+'[1]IV кв'!I343</f>
        <v>3</v>
      </c>
      <c r="J309" s="14"/>
      <c r="K309" s="14"/>
      <c r="L309" s="14"/>
      <c r="M309" s="14"/>
      <c r="N309" s="14"/>
      <c r="O309" s="14"/>
      <c r="P309" s="14"/>
      <c r="Q309" s="14"/>
    </row>
    <row r="310" spans="1:17" x14ac:dyDescent="0.25">
      <c r="A310" s="24">
        <v>10008</v>
      </c>
      <c r="B310" s="124" t="s">
        <v>269</v>
      </c>
      <c r="C310" s="126"/>
      <c r="D310" s="126"/>
      <c r="E310" s="126"/>
      <c r="F310" s="126"/>
      <c r="G310" s="126"/>
      <c r="H310" s="24">
        <f>'[1]9 мес.'!H345+'[1]IV кв'!H345</f>
        <v>1</v>
      </c>
      <c r="I310" s="24">
        <f>'[1]9 мес.'!I345+'[1]IV кв'!I345</f>
        <v>1</v>
      </c>
      <c r="J310" s="14"/>
      <c r="K310" s="14"/>
      <c r="L310" s="14"/>
      <c r="M310" s="14"/>
      <c r="N310" s="14"/>
      <c r="O310" s="14"/>
      <c r="P310" s="14"/>
      <c r="Q310" s="14"/>
    </row>
    <row r="311" spans="1:17" x14ac:dyDescent="0.25">
      <c r="A311" s="24">
        <v>10009</v>
      </c>
      <c r="B311" s="124" t="s">
        <v>270</v>
      </c>
      <c r="C311" s="125"/>
      <c r="D311" s="126"/>
      <c r="E311" s="126"/>
      <c r="F311" s="126"/>
      <c r="G311" s="126"/>
      <c r="H311" s="24">
        <f>'[1]9 мес.'!H346+'[1]IV кв'!H346</f>
        <v>1</v>
      </c>
      <c r="I311" s="24">
        <f>'[1]9 мес.'!I346+'[1]IV кв'!I346</f>
        <v>1</v>
      </c>
      <c r="J311" s="14"/>
      <c r="K311" s="14"/>
      <c r="L311" s="14"/>
      <c r="M311" s="14"/>
      <c r="N311" s="14"/>
      <c r="O311" s="14"/>
      <c r="P311" s="14"/>
      <c r="Q311" s="14"/>
    </row>
    <row r="312" spans="1:17" x14ac:dyDescent="0.25">
      <c r="A312" s="24">
        <v>10011</v>
      </c>
      <c r="B312" s="124" t="s">
        <v>271</v>
      </c>
      <c r="C312" s="125"/>
      <c r="D312" s="126"/>
      <c r="E312" s="126"/>
      <c r="F312" s="126"/>
      <c r="G312" s="126"/>
      <c r="H312" s="24">
        <f>'[1]9 мес.'!H348+'[1]IV кв'!H348</f>
        <v>3</v>
      </c>
      <c r="I312" s="24">
        <f>'[1]9 мес.'!I348+'[1]IV кв'!I348</f>
        <v>7</v>
      </c>
      <c r="J312" s="14"/>
      <c r="K312" s="14"/>
      <c r="L312" s="14"/>
      <c r="M312" s="14"/>
      <c r="N312" s="14"/>
      <c r="O312" s="14"/>
      <c r="P312" s="14"/>
      <c r="Q312" s="14"/>
    </row>
    <row r="313" spans="1:17" x14ac:dyDescent="0.25">
      <c r="A313" s="88"/>
      <c r="B313" s="127" t="s">
        <v>17</v>
      </c>
      <c r="C313" s="128"/>
      <c r="D313" s="126"/>
      <c r="E313" s="126"/>
      <c r="F313" s="126"/>
      <c r="G313" s="126"/>
      <c r="H313" s="24">
        <f>SUM(H305:H312)</f>
        <v>49</v>
      </c>
      <c r="I313" s="24">
        <f>SUM(I305:I312)</f>
        <v>26</v>
      </c>
      <c r="J313" s="14"/>
      <c r="K313" s="14"/>
      <c r="L313" s="14"/>
      <c r="M313" s="14"/>
      <c r="N313" s="14"/>
      <c r="O313" s="14"/>
      <c r="P313" s="14"/>
      <c r="Q313" s="14"/>
    </row>
    <row r="314" spans="1:17" ht="11.25" customHeight="1" x14ac:dyDescent="0.25">
      <c r="A314" s="31"/>
      <c r="B314" s="162"/>
      <c r="C314" s="162"/>
      <c r="D314" s="31"/>
      <c r="E314" s="31"/>
      <c r="J314" s="14"/>
      <c r="K314" s="14"/>
      <c r="L314" s="14"/>
      <c r="M314" s="14"/>
      <c r="N314" s="14"/>
      <c r="O314" s="14"/>
      <c r="P314" s="14"/>
      <c r="Q314" s="14"/>
    </row>
    <row r="315" spans="1:17" ht="13.5" customHeight="1" x14ac:dyDescent="0.25">
      <c r="A315" s="147" t="s">
        <v>272</v>
      </c>
      <c r="B315" s="148"/>
      <c r="C315" s="148"/>
      <c r="D315" s="148"/>
      <c r="E315" s="148"/>
      <c r="F315" s="149"/>
      <c r="G315" s="149"/>
      <c r="H315" s="149"/>
      <c r="I315" s="149"/>
      <c r="J315" s="14"/>
      <c r="K315" s="14"/>
      <c r="L315" s="14"/>
      <c r="M315" s="14"/>
      <c r="N315" s="14"/>
      <c r="O315" s="14"/>
      <c r="P315" s="14"/>
      <c r="Q315" s="14"/>
    </row>
    <row r="316" spans="1:17" ht="15.75" customHeight="1" x14ac:dyDescent="0.25">
      <c r="A316" s="30"/>
      <c r="B316" s="150">
        <f>H330+I330</f>
        <v>100</v>
      </c>
      <c r="C316" s="123"/>
      <c r="D316" s="82" t="s">
        <v>137</v>
      </c>
      <c r="E316" s="30"/>
      <c r="F316" s="2"/>
      <c r="G316" s="2"/>
      <c r="H316" s="2"/>
      <c r="I316" s="2"/>
      <c r="J316" s="14"/>
      <c r="K316" s="14"/>
      <c r="L316" s="14"/>
      <c r="M316" s="14"/>
      <c r="N316" s="14"/>
      <c r="O316" s="14"/>
      <c r="P316" s="14"/>
      <c r="Q316" s="14"/>
    </row>
    <row r="317" spans="1:17" x14ac:dyDescent="0.2">
      <c r="A317" s="167"/>
      <c r="B317" s="171"/>
      <c r="C317" s="171"/>
      <c r="D317" s="171"/>
      <c r="E317" s="171"/>
      <c r="F317" s="86"/>
      <c r="G317" s="86"/>
      <c r="H317" s="131" t="s">
        <v>273</v>
      </c>
      <c r="I317" s="132"/>
      <c r="J317" s="14"/>
      <c r="K317" s="14"/>
      <c r="L317" s="14"/>
      <c r="M317" s="14"/>
      <c r="N317" s="14"/>
      <c r="O317" s="14"/>
      <c r="P317" s="14"/>
      <c r="Q317" s="14"/>
    </row>
    <row r="318" spans="1:17" x14ac:dyDescent="0.2">
      <c r="A318" s="19" t="s">
        <v>6</v>
      </c>
      <c r="B318" s="133" t="s">
        <v>139</v>
      </c>
      <c r="C318" s="134"/>
      <c r="D318" s="135"/>
      <c r="E318" s="135"/>
      <c r="F318" s="135"/>
      <c r="G318" s="135"/>
      <c r="H318" s="19" t="s">
        <v>140</v>
      </c>
      <c r="I318" s="19" t="s">
        <v>141</v>
      </c>
      <c r="J318" s="14"/>
      <c r="K318" s="14"/>
      <c r="L318" s="14"/>
      <c r="M318" s="14"/>
      <c r="N318" s="14"/>
      <c r="O318" s="14"/>
      <c r="P318" s="14"/>
      <c r="Q318" s="14"/>
    </row>
    <row r="319" spans="1:17" x14ac:dyDescent="0.25">
      <c r="A319" s="24">
        <v>11001</v>
      </c>
      <c r="B319" s="168" t="s">
        <v>274</v>
      </c>
      <c r="C319" s="169"/>
      <c r="D319" s="126"/>
      <c r="E319" s="126"/>
      <c r="F319" s="126"/>
      <c r="G319" s="126"/>
      <c r="H319" s="24"/>
      <c r="I319" s="24">
        <f>'[1]9 мес.'!I356+'[1]IV кв'!I356</f>
        <v>1</v>
      </c>
      <c r="J319" s="14"/>
      <c r="K319" s="14"/>
      <c r="L319" s="14"/>
      <c r="M319" s="14"/>
      <c r="N319" s="14"/>
      <c r="O319" s="14"/>
      <c r="P319" s="14"/>
      <c r="Q319" s="14"/>
    </row>
    <row r="320" spans="1:17" ht="30" customHeight="1" x14ac:dyDescent="0.25">
      <c r="A320" s="24">
        <v>11002</v>
      </c>
      <c r="B320" s="124" t="s">
        <v>275</v>
      </c>
      <c r="C320" s="125"/>
      <c r="D320" s="126"/>
      <c r="E320" s="126"/>
      <c r="F320" s="126"/>
      <c r="G320" s="126"/>
      <c r="H320" s="24">
        <f>'[1]9 мес.'!H357+'[1]IV кв'!H357</f>
        <v>5</v>
      </c>
      <c r="I320" s="24">
        <f>'[1]9 мес.'!I357+'[1]IV кв'!I357</f>
        <v>23</v>
      </c>
      <c r="J320" s="14"/>
      <c r="K320" s="14"/>
      <c r="L320" s="14"/>
      <c r="M320" s="14"/>
      <c r="N320" s="14"/>
      <c r="O320" s="14"/>
      <c r="P320" s="14"/>
      <c r="Q320" s="14"/>
    </row>
    <row r="321" spans="1:17" ht="30.75" customHeight="1" x14ac:dyDescent="0.25">
      <c r="A321" s="24">
        <v>11003</v>
      </c>
      <c r="B321" s="124" t="s">
        <v>276</v>
      </c>
      <c r="C321" s="125"/>
      <c r="D321" s="126"/>
      <c r="E321" s="126"/>
      <c r="F321" s="126"/>
      <c r="G321" s="126"/>
      <c r="H321" s="24">
        <f>'[1]9 мес.'!H358+'[1]IV кв'!H358</f>
        <v>4</v>
      </c>
      <c r="I321" s="24">
        <f>'[1]9 мес.'!I358+'[1]IV кв'!I358</f>
        <v>7</v>
      </c>
      <c r="J321" s="14"/>
      <c r="K321" s="14"/>
      <c r="L321" s="14"/>
      <c r="M321" s="14"/>
      <c r="N321" s="14"/>
      <c r="O321" s="14"/>
      <c r="P321" s="14"/>
      <c r="Q321" s="14"/>
    </row>
    <row r="322" spans="1:17" x14ac:dyDescent="0.25">
      <c r="A322" s="24">
        <v>11004</v>
      </c>
      <c r="B322" s="124" t="s">
        <v>277</v>
      </c>
      <c r="C322" s="125"/>
      <c r="D322" s="126"/>
      <c r="E322" s="126"/>
      <c r="F322" s="126"/>
      <c r="G322" s="126"/>
      <c r="H322" s="24">
        <f>'[1]9 мес.'!H359+'[1]IV кв'!H359</f>
        <v>10</v>
      </c>
      <c r="I322" s="24">
        <f>'[1]9 мес.'!I359+'[1]IV кв'!I359</f>
        <v>19</v>
      </c>
      <c r="J322" s="14"/>
      <c r="K322" s="14"/>
      <c r="L322" s="14"/>
      <c r="M322" s="14"/>
      <c r="N322" s="14"/>
      <c r="O322" s="14"/>
      <c r="P322" s="14"/>
      <c r="Q322" s="14"/>
    </row>
    <row r="323" spans="1:17" ht="30" customHeight="1" x14ac:dyDescent="0.25">
      <c r="A323" s="24">
        <v>11005</v>
      </c>
      <c r="B323" s="124" t="s">
        <v>278</v>
      </c>
      <c r="C323" s="125"/>
      <c r="D323" s="126"/>
      <c r="E323" s="126"/>
      <c r="F323" s="126"/>
      <c r="G323" s="126"/>
      <c r="H323" s="24">
        <f>'[1]9 мес.'!H360+'[1]IV кв'!H360</f>
        <v>2</v>
      </c>
      <c r="I323" s="24">
        <f>'[1]9 мес.'!I360+'[1]IV кв'!I360</f>
        <v>7</v>
      </c>
      <c r="J323" s="14"/>
      <c r="K323" s="14"/>
      <c r="L323" s="14"/>
      <c r="M323" s="14"/>
      <c r="N323" s="14"/>
      <c r="O323" s="14"/>
      <c r="P323" s="14"/>
      <c r="Q323" s="14"/>
    </row>
    <row r="324" spans="1:17" x14ac:dyDescent="0.25">
      <c r="A324" s="24">
        <v>11006</v>
      </c>
      <c r="B324" s="124" t="s">
        <v>279</v>
      </c>
      <c r="C324" s="125"/>
      <c r="D324" s="126"/>
      <c r="E324" s="126"/>
      <c r="F324" s="126"/>
      <c r="G324" s="126"/>
      <c r="H324" s="24">
        <f>'[1]9 мес.'!H361+'[1]IV кв'!H361</f>
        <v>2</v>
      </c>
      <c r="I324" s="24">
        <f>'[1]9 мес.'!I361+'[1]IV кв'!I361</f>
        <v>2</v>
      </c>
      <c r="J324" s="14"/>
      <c r="K324" s="14"/>
      <c r="L324" s="14"/>
      <c r="M324" s="14"/>
      <c r="N324" s="14"/>
      <c r="O324" s="14"/>
      <c r="P324" s="14"/>
      <c r="Q324" s="14"/>
    </row>
    <row r="325" spans="1:17" x14ac:dyDescent="0.25">
      <c r="A325" s="24">
        <v>11007</v>
      </c>
      <c r="B325" s="124" t="s">
        <v>280</v>
      </c>
      <c r="C325" s="125"/>
      <c r="D325" s="126"/>
      <c r="E325" s="126"/>
      <c r="F325" s="126"/>
      <c r="G325" s="126"/>
      <c r="H325" s="24">
        <f>'[1]9 мес.'!H362+'[1]IV кв'!H362</f>
        <v>2</v>
      </c>
      <c r="I325" s="24">
        <f>'[1]9 мес.'!I362+'[1]IV кв'!I362</f>
        <v>3</v>
      </c>
      <c r="J325" s="14"/>
      <c r="K325" s="14"/>
      <c r="L325" s="14"/>
      <c r="M325" s="14"/>
      <c r="N325" s="14"/>
      <c r="O325" s="14"/>
      <c r="P325" s="14"/>
      <c r="Q325" s="14"/>
    </row>
    <row r="326" spans="1:17" x14ac:dyDescent="0.25">
      <c r="A326" s="24">
        <v>11008</v>
      </c>
      <c r="B326" s="124" t="s">
        <v>281</v>
      </c>
      <c r="C326" s="125"/>
      <c r="D326" s="126"/>
      <c r="E326" s="126"/>
      <c r="F326" s="126"/>
      <c r="G326" s="126"/>
      <c r="H326" s="24">
        <f>'[1]9 мес.'!H363+'[1]IV кв'!H363</f>
        <v>1</v>
      </c>
      <c r="I326" s="24">
        <f>'[1]9 мес.'!I363+'[1]IV кв'!I363</f>
        <v>1</v>
      </c>
      <c r="J326" s="14"/>
      <c r="K326" s="14"/>
      <c r="L326" s="14"/>
      <c r="M326" s="14"/>
      <c r="N326" s="14"/>
      <c r="O326" s="14"/>
      <c r="P326" s="14"/>
      <c r="Q326" s="14"/>
    </row>
    <row r="327" spans="1:17" x14ac:dyDescent="0.25">
      <c r="A327" s="24">
        <v>11009</v>
      </c>
      <c r="B327" s="124" t="s">
        <v>282</v>
      </c>
      <c r="C327" s="125"/>
      <c r="D327" s="126"/>
      <c r="E327" s="126"/>
      <c r="F327" s="126"/>
      <c r="G327" s="126"/>
      <c r="H327" s="24"/>
      <c r="I327" s="24">
        <f>'[1]9 мес.'!I364+'[1]IV кв'!I364</f>
        <v>6</v>
      </c>
      <c r="J327" s="14"/>
      <c r="K327" s="14"/>
      <c r="L327" s="14"/>
      <c r="M327" s="14"/>
      <c r="N327" s="14"/>
      <c r="O327" s="14"/>
      <c r="P327" s="14"/>
      <c r="Q327" s="14"/>
    </row>
    <row r="328" spans="1:17" x14ac:dyDescent="0.25">
      <c r="A328" s="24">
        <v>11010</v>
      </c>
      <c r="B328" s="124" t="s">
        <v>283</v>
      </c>
      <c r="C328" s="125"/>
      <c r="D328" s="126"/>
      <c r="E328" s="126"/>
      <c r="F328" s="126"/>
      <c r="G328" s="126"/>
      <c r="H328" s="24"/>
      <c r="I328" s="24">
        <f>'[1]9 мес.'!I365+'[1]IV кв'!I365</f>
        <v>1</v>
      </c>
      <c r="J328" s="14"/>
      <c r="K328" s="14"/>
      <c r="L328" s="14"/>
      <c r="M328" s="14"/>
      <c r="N328" s="14"/>
      <c r="O328" s="14"/>
      <c r="P328" s="14"/>
      <c r="Q328" s="14"/>
    </row>
    <row r="329" spans="1:17" x14ac:dyDescent="0.25">
      <c r="A329" s="24">
        <v>11011</v>
      </c>
      <c r="B329" s="124" t="s">
        <v>284</v>
      </c>
      <c r="C329" s="125"/>
      <c r="D329" s="126"/>
      <c r="E329" s="126"/>
      <c r="F329" s="126"/>
      <c r="G329" s="126"/>
      <c r="H329" s="24">
        <f>'[1]9 мес.'!H366+'[1]IV кв'!H366</f>
        <v>1</v>
      </c>
      <c r="I329" s="24">
        <f>'[1]9 мес.'!I366+'[1]IV кв'!I366</f>
        <v>3</v>
      </c>
      <c r="J329" s="14"/>
      <c r="K329" s="14"/>
      <c r="L329" s="14"/>
      <c r="M329" s="14"/>
      <c r="N329" s="14"/>
      <c r="O329" s="14"/>
      <c r="P329" s="14"/>
      <c r="Q329" s="14"/>
    </row>
    <row r="330" spans="1:17" x14ac:dyDescent="0.25">
      <c r="A330" s="24"/>
      <c r="B330" s="127" t="s">
        <v>17</v>
      </c>
      <c r="C330" s="128"/>
      <c r="D330" s="126"/>
      <c r="E330" s="126"/>
      <c r="F330" s="126"/>
      <c r="G330" s="126"/>
      <c r="H330" s="24">
        <f>SUM(H319:H329)</f>
        <v>27</v>
      </c>
      <c r="I330" s="24">
        <f>SUM(I319:I329)</f>
        <v>73</v>
      </c>
      <c r="J330" s="14"/>
      <c r="K330" s="14"/>
      <c r="L330" s="14"/>
      <c r="M330" s="14"/>
      <c r="N330" s="14"/>
      <c r="O330" s="14"/>
      <c r="P330" s="14"/>
      <c r="Q330" s="14"/>
    </row>
    <row r="331" spans="1:17" x14ac:dyDescent="0.25">
      <c r="A331" s="31"/>
      <c r="B331" s="162"/>
      <c r="C331" s="162"/>
      <c r="D331" s="31"/>
      <c r="E331" s="31"/>
      <c r="J331" s="14"/>
      <c r="K331" s="14"/>
      <c r="L331" s="14"/>
      <c r="M331" s="14"/>
      <c r="N331" s="14"/>
      <c r="O331" s="14"/>
      <c r="P331" s="14"/>
      <c r="Q331" s="14"/>
    </row>
    <row r="332" spans="1:17" ht="12.75" customHeight="1" x14ac:dyDescent="0.25">
      <c r="A332" s="147" t="s">
        <v>285</v>
      </c>
      <c r="B332" s="148"/>
      <c r="C332" s="148"/>
      <c r="D332" s="148"/>
      <c r="E332" s="148"/>
      <c r="F332" s="149"/>
      <c r="G332" s="149"/>
      <c r="H332" s="149"/>
      <c r="I332" s="149"/>
      <c r="J332" s="14"/>
      <c r="K332" s="14"/>
      <c r="L332" s="14"/>
      <c r="M332" s="14"/>
      <c r="N332" s="14"/>
      <c r="O332" s="14"/>
      <c r="P332" s="14"/>
      <c r="Q332" s="14"/>
    </row>
    <row r="333" spans="1:17" ht="18" customHeight="1" x14ac:dyDescent="0.25">
      <c r="A333" s="30"/>
      <c r="B333" s="150">
        <f>H343+I343</f>
        <v>28</v>
      </c>
      <c r="C333" s="123"/>
      <c r="D333" s="82" t="s">
        <v>137</v>
      </c>
      <c r="E333" s="30"/>
      <c r="F333" s="2"/>
      <c r="G333" s="2"/>
      <c r="H333" s="2"/>
      <c r="I333" s="2"/>
      <c r="J333" s="14"/>
      <c r="K333" s="14"/>
      <c r="L333" s="14"/>
      <c r="M333" s="14"/>
      <c r="N333" s="14"/>
      <c r="O333" s="14"/>
      <c r="P333" s="14"/>
      <c r="Q333" s="14"/>
    </row>
    <row r="334" spans="1:17" x14ac:dyDescent="0.2">
      <c r="A334" s="167"/>
      <c r="B334" s="171"/>
      <c r="C334" s="171"/>
      <c r="D334" s="171"/>
      <c r="E334" s="171"/>
      <c r="F334" s="86"/>
      <c r="G334" s="86"/>
      <c r="H334" s="131" t="s">
        <v>286</v>
      </c>
      <c r="I334" s="132"/>
      <c r="J334" s="14"/>
      <c r="K334" s="14"/>
      <c r="L334" s="14"/>
      <c r="M334" s="14"/>
      <c r="N334" s="14"/>
      <c r="O334" s="14"/>
      <c r="P334" s="14"/>
      <c r="Q334" s="14"/>
    </row>
    <row r="335" spans="1:17" x14ac:dyDescent="0.2">
      <c r="A335" s="19" t="s">
        <v>6</v>
      </c>
      <c r="B335" s="133" t="s">
        <v>139</v>
      </c>
      <c r="C335" s="134"/>
      <c r="D335" s="135"/>
      <c r="E335" s="135"/>
      <c r="F335" s="135"/>
      <c r="G335" s="135"/>
      <c r="H335" s="19" t="s">
        <v>140</v>
      </c>
      <c r="I335" s="19" t="s">
        <v>141</v>
      </c>
      <c r="J335" s="14"/>
      <c r="K335" s="14"/>
      <c r="L335" s="14"/>
      <c r="M335" s="14"/>
      <c r="N335" s="14"/>
      <c r="O335" s="14"/>
      <c r="P335" s="14"/>
      <c r="Q335" s="14"/>
    </row>
    <row r="336" spans="1:17" x14ac:dyDescent="0.25">
      <c r="A336" s="24">
        <v>12002</v>
      </c>
      <c r="B336" s="124" t="s">
        <v>287</v>
      </c>
      <c r="C336" s="125"/>
      <c r="D336" s="126"/>
      <c r="E336" s="126"/>
      <c r="F336" s="126"/>
      <c r="G336" s="126"/>
      <c r="H336" s="24"/>
      <c r="I336" s="24">
        <f>'[1]9 мес.'!I376+'[1]IV кв'!I376</f>
        <v>2</v>
      </c>
      <c r="J336" s="14"/>
      <c r="K336" s="14"/>
      <c r="L336" s="14"/>
      <c r="M336" s="14"/>
      <c r="N336" s="14"/>
      <c r="O336" s="14"/>
      <c r="P336" s="14"/>
      <c r="Q336" s="14"/>
    </row>
    <row r="337" spans="1:17" x14ac:dyDescent="0.25">
      <c r="A337" s="24">
        <v>12003</v>
      </c>
      <c r="B337" s="124" t="s">
        <v>288</v>
      </c>
      <c r="C337" s="125"/>
      <c r="D337" s="126"/>
      <c r="E337" s="126"/>
      <c r="F337" s="126"/>
      <c r="G337" s="126"/>
      <c r="H337" s="24">
        <f>'[1]9 мес.'!H377+'[1]IV кв'!H377</f>
        <v>1</v>
      </c>
      <c r="I337" s="24">
        <f>'[1]9 мес.'!I377+'[1]IV кв'!I377</f>
        <v>1</v>
      </c>
      <c r="J337" s="14"/>
      <c r="K337" s="14"/>
      <c r="L337" s="14"/>
      <c r="M337" s="14"/>
      <c r="N337" s="14"/>
      <c r="O337" s="14"/>
      <c r="P337" s="14"/>
      <c r="Q337" s="14"/>
    </row>
    <row r="338" spans="1:17" ht="30" customHeight="1" x14ac:dyDescent="0.25">
      <c r="A338" s="24">
        <v>12004</v>
      </c>
      <c r="B338" s="124" t="s">
        <v>289</v>
      </c>
      <c r="C338" s="125"/>
      <c r="D338" s="126"/>
      <c r="E338" s="126"/>
      <c r="F338" s="126"/>
      <c r="G338" s="126"/>
      <c r="H338" s="24"/>
      <c r="I338" s="24">
        <f>'[1]9 мес.'!I378+'[1]IV кв'!I378</f>
        <v>1</v>
      </c>
      <c r="J338" s="14"/>
      <c r="K338" s="14"/>
      <c r="L338" s="14"/>
      <c r="M338" s="14"/>
      <c r="N338" s="14"/>
      <c r="O338" s="14"/>
      <c r="P338" s="14"/>
      <c r="Q338" s="14"/>
    </row>
    <row r="339" spans="1:17" x14ac:dyDescent="0.25">
      <c r="A339" s="24">
        <v>12006</v>
      </c>
      <c r="B339" s="124" t="s">
        <v>290</v>
      </c>
      <c r="C339" s="125"/>
      <c r="D339" s="126"/>
      <c r="E339" s="126"/>
      <c r="F339" s="126"/>
      <c r="G339" s="126"/>
      <c r="H339" s="24">
        <f>'[1]9 мес.'!H379+'[1]IV кв'!H379</f>
        <v>1</v>
      </c>
      <c r="I339" s="24">
        <f>'[1]9 мес.'!I379+'[1]IV кв'!I379</f>
        <v>4</v>
      </c>
      <c r="J339" s="14"/>
      <c r="K339" s="14"/>
      <c r="L339" s="14"/>
      <c r="M339" s="14"/>
      <c r="N339" s="14"/>
      <c r="O339" s="14"/>
      <c r="P339" s="14"/>
      <c r="Q339" s="14"/>
    </row>
    <row r="340" spans="1:17" ht="18.75" customHeight="1" x14ac:dyDescent="0.25">
      <c r="A340" s="24">
        <v>12007</v>
      </c>
      <c r="B340" s="177" t="s">
        <v>291</v>
      </c>
      <c r="C340" s="178"/>
      <c r="D340" s="178"/>
      <c r="E340" s="178"/>
      <c r="F340" s="178"/>
      <c r="G340" s="179"/>
      <c r="H340" s="24">
        <f>'[1]9 мес.'!H380+'[1]IV кв'!H380</f>
        <v>2</v>
      </c>
      <c r="I340" s="24"/>
      <c r="J340" s="14"/>
      <c r="K340" s="14"/>
      <c r="L340" s="14"/>
      <c r="M340" s="14"/>
      <c r="N340" s="14"/>
      <c r="O340" s="14"/>
      <c r="P340" s="14"/>
      <c r="Q340" s="14"/>
    </row>
    <row r="341" spans="1:17" x14ac:dyDescent="0.25">
      <c r="A341" s="24">
        <v>12008</v>
      </c>
      <c r="B341" s="124" t="s">
        <v>292</v>
      </c>
      <c r="C341" s="125"/>
      <c r="D341" s="126"/>
      <c r="E341" s="126"/>
      <c r="F341" s="126"/>
      <c r="G341" s="126"/>
      <c r="H341" s="24">
        <f>'[1]9 мес.'!H381+'[1]IV кв'!H381</f>
        <v>4</v>
      </c>
      <c r="I341" s="24">
        <f>'[1]9 мес.'!I381+'[1]IV кв'!I381</f>
        <v>8</v>
      </c>
      <c r="J341" s="14"/>
      <c r="K341" s="14"/>
      <c r="L341" s="14"/>
      <c r="M341" s="14"/>
      <c r="N341" s="14"/>
      <c r="O341" s="14"/>
      <c r="P341" s="14"/>
      <c r="Q341" s="14"/>
    </row>
    <row r="342" spans="1:17" x14ac:dyDescent="0.25">
      <c r="A342" s="24">
        <v>12009</v>
      </c>
      <c r="B342" s="124" t="s">
        <v>293</v>
      </c>
      <c r="C342" s="125"/>
      <c r="D342" s="126"/>
      <c r="E342" s="126"/>
      <c r="F342" s="126"/>
      <c r="G342" s="126"/>
      <c r="H342" s="24">
        <f>'[1]9 мес.'!H382+'[1]IV кв'!H382</f>
        <v>1</v>
      </c>
      <c r="I342" s="24">
        <f>'[1]9 мес.'!I382+'[1]IV кв'!I382</f>
        <v>3</v>
      </c>
      <c r="J342" s="14"/>
      <c r="K342" s="14"/>
      <c r="L342" s="14"/>
      <c r="M342" s="14"/>
      <c r="N342" s="14"/>
      <c r="O342" s="14"/>
      <c r="P342" s="14"/>
      <c r="Q342" s="14"/>
    </row>
    <row r="343" spans="1:17" x14ac:dyDescent="0.25">
      <c r="A343" s="88"/>
      <c r="B343" s="175" t="s">
        <v>17</v>
      </c>
      <c r="C343" s="176"/>
      <c r="D343" s="145"/>
      <c r="E343" s="145"/>
      <c r="F343" s="145"/>
      <c r="G343" s="146"/>
      <c r="H343" s="24">
        <f>SUM(H336:H342)</f>
        <v>9</v>
      </c>
      <c r="I343" s="24">
        <f>SUM(I336:I342)</f>
        <v>19</v>
      </c>
      <c r="J343" s="14"/>
      <c r="K343" s="14"/>
      <c r="L343" s="14"/>
      <c r="M343" s="14"/>
      <c r="N343" s="14"/>
      <c r="O343" s="14"/>
      <c r="P343" s="14"/>
      <c r="Q343" s="14"/>
    </row>
    <row r="344" spans="1:17" x14ac:dyDescent="0.25">
      <c r="A344" s="31"/>
      <c r="B344" s="162"/>
      <c r="C344" s="162"/>
      <c r="D344" s="31"/>
      <c r="E344" s="31"/>
      <c r="J344" s="14"/>
      <c r="K344" s="14"/>
      <c r="L344" s="14"/>
      <c r="M344" s="14"/>
      <c r="N344" s="14"/>
      <c r="O344" s="14"/>
      <c r="P344" s="14"/>
      <c r="Q344" s="14"/>
    </row>
    <row r="345" spans="1:17" x14ac:dyDescent="0.25">
      <c r="A345" s="152" t="s">
        <v>294</v>
      </c>
      <c r="B345" s="153"/>
      <c r="C345" s="153"/>
      <c r="D345" s="153"/>
      <c r="E345" s="153"/>
      <c r="F345" s="149"/>
      <c r="G345" s="149"/>
      <c r="H345" s="149"/>
      <c r="I345" s="149"/>
      <c r="J345" s="14"/>
      <c r="K345" s="14"/>
      <c r="L345" s="14"/>
      <c r="M345" s="14"/>
      <c r="N345" s="14"/>
      <c r="O345" s="14"/>
      <c r="P345" s="14"/>
      <c r="Q345" s="14"/>
    </row>
    <row r="346" spans="1:17" x14ac:dyDescent="0.25">
      <c r="A346" s="27"/>
      <c r="B346" s="150">
        <f>H358+I358</f>
        <v>540</v>
      </c>
      <c r="C346" s="123"/>
      <c r="D346" s="82" t="s">
        <v>137</v>
      </c>
      <c r="E346" s="30"/>
      <c r="F346" s="2"/>
      <c r="G346" s="2"/>
      <c r="H346" s="2"/>
      <c r="I346" s="2"/>
      <c r="J346" s="14"/>
      <c r="K346" s="14"/>
      <c r="L346" s="14"/>
      <c r="M346" s="14"/>
      <c r="N346" s="14"/>
      <c r="O346" s="14"/>
      <c r="P346" s="14"/>
      <c r="Q346" s="14"/>
    </row>
    <row r="347" spans="1:17" x14ac:dyDescent="0.2">
      <c r="A347" s="167"/>
      <c r="B347" s="171"/>
      <c r="C347" s="171"/>
      <c r="D347" s="171"/>
      <c r="E347" s="171"/>
      <c r="F347" s="86"/>
      <c r="G347" s="86"/>
      <c r="H347" s="131" t="s">
        <v>295</v>
      </c>
      <c r="I347" s="132"/>
      <c r="J347" s="14"/>
      <c r="K347" s="14"/>
      <c r="L347" s="14"/>
      <c r="M347" s="14"/>
      <c r="N347" s="14"/>
      <c r="O347" s="14"/>
      <c r="P347" s="14"/>
      <c r="Q347" s="14"/>
    </row>
    <row r="348" spans="1:17" x14ac:dyDescent="0.2">
      <c r="A348" s="19"/>
      <c r="B348" s="133" t="s">
        <v>139</v>
      </c>
      <c r="C348" s="134"/>
      <c r="D348" s="135"/>
      <c r="E348" s="135"/>
      <c r="F348" s="135"/>
      <c r="G348" s="135"/>
      <c r="H348" s="19" t="s">
        <v>140</v>
      </c>
      <c r="I348" s="19" t="s">
        <v>141</v>
      </c>
      <c r="J348" s="14"/>
      <c r="K348" s="14"/>
      <c r="L348" s="14"/>
      <c r="M348" s="14"/>
      <c r="N348" s="14"/>
      <c r="O348" s="14"/>
      <c r="P348" s="14"/>
      <c r="Q348" s="14"/>
    </row>
    <row r="349" spans="1:17" x14ac:dyDescent="0.25">
      <c r="A349" s="24">
        <v>13001</v>
      </c>
      <c r="B349" s="124" t="s">
        <v>296</v>
      </c>
      <c r="C349" s="125"/>
      <c r="D349" s="126"/>
      <c r="E349" s="126"/>
      <c r="F349" s="126"/>
      <c r="G349" s="126"/>
      <c r="H349" s="24">
        <f>'[1]9 мес.'!H393+'[1]IV кв'!H393</f>
        <v>65</v>
      </c>
      <c r="I349" s="24">
        <f>'[1]9 мес.'!I393+'[1]IV кв'!I393</f>
        <v>58</v>
      </c>
      <c r="J349" s="14"/>
      <c r="K349" s="14"/>
      <c r="L349" s="14"/>
      <c r="M349" s="14"/>
      <c r="N349" s="14"/>
      <c r="O349" s="14"/>
      <c r="P349" s="14"/>
      <c r="Q349" s="14"/>
    </row>
    <row r="350" spans="1:17" x14ac:dyDescent="0.25">
      <c r="A350" s="24">
        <v>13002</v>
      </c>
      <c r="B350" s="124" t="s">
        <v>297</v>
      </c>
      <c r="C350" s="125"/>
      <c r="D350" s="126"/>
      <c r="E350" s="126"/>
      <c r="F350" s="126"/>
      <c r="G350" s="126"/>
      <c r="H350" s="24">
        <f>'[1]9 мес.'!H394+'[1]IV кв'!H394</f>
        <v>11</v>
      </c>
      <c r="I350" s="24">
        <f>'[1]9 мес.'!I394+'[1]IV кв'!I394</f>
        <v>39</v>
      </c>
      <c r="J350" s="14"/>
      <c r="K350" s="14"/>
      <c r="L350" s="14"/>
      <c r="M350" s="14"/>
      <c r="N350" s="14"/>
      <c r="O350" s="14"/>
      <c r="P350" s="14"/>
      <c r="Q350" s="14"/>
    </row>
    <row r="351" spans="1:17" x14ac:dyDescent="0.25">
      <c r="A351" s="24">
        <v>13003</v>
      </c>
      <c r="B351" s="124" t="s">
        <v>298</v>
      </c>
      <c r="C351" s="125"/>
      <c r="D351" s="126"/>
      <c r="E351" s="126"/>
      <c r="F351" s="126"/>
      <c r="G351" s="126"/>
      <c r="H351" s="24">
        <f>'[1]9 мес.'!H395+'[1]IV кв'!H395</f>
        <v>16</v>
      </c>
      <c r="I351" s="24">
        <f>'[1]9 мес.'!I395+'[1]IV кв'!I395</f>
        <v>18</v>
      </c>
      <c r="J351" s="14"/>
      <c r="K351" s="14"/>
      <c r="L351" s="14"/>
      <c r="M351" s="14"/>
      <c r="N351" s="14"/>
      <c r="O351" s="14"/>
      <c r="P351" s="14"/>
      <c r="Q351" s="14"/>
    </row>
    <row r="352" spans="1:17" x14ac:dyDescent="0.25">
      <c r="A352" s="24">
        <v>13004</v>
      </c>
      <c r="B352" s="124" t="s">
        <v>299</v>
      </c>
      <c r="C352" s="125"/>
      <c r="D352" s="126"/>
      <c r="E352" s="126"/>
      <c r="F352" s="126"/>
      <c r="G352" s="126"/>
      <c r="H352" s="24">
        <f>'[1]9 мес.'!H396+'[1]IV кв'!H396</f>
        <v>70</v>
      </c>
      <c r="I352" s="24">
        <f>'[1]9 мес.'!I396+'[1]IV кв'!I396</f>
        <v>104</v>
      </c>
      <c r="J352" s="14"/>
      <c r="K352" s="14"/>
      <c r="L352" s="14"/>
      <c r="M352" s="14"/>
      <c r="N352" s="14"/>
      <c r="O352" s="14"/>
      <c r="P352" s="14"/>
      <c r="Q352" s="14"/>
    </row>
    <row r="353" spans="1:17" x14ac:dyDescent="0.25">
      <c r="A353" s="24">
        <v>13007</v>
      </c>
      <c r="B353" s="124" t="s">
        <v>300</v>
      </c>
      <c r="C353" s="125"/>
      <c r="D353" s="126"/>
      <c r="E353" s="126"/>
      <c r="F353" s="126"/>
      <c r="G353" s="126"/>
      <c r="H353" s="24">
        <f>'[1]9 мес.'!H397+'[1]IV кв'!H397</f>
        <v>89</v>
      </c>
      <c r="I353" s="24">
        <f>'[1]9 мес.'!I397+'[1]IV кв'!I397</f>
        <v>39</v>
      </c>
      <c r="J353" s="14"/>
      <c r="K353" s="14"/>
      <c r="L353" s="14"/>
      <c r="M353" s="14"/>
      <c r="N353" s="14"/>
      <c r="O353" s="14"/>
      <c r="P353" s="14"/>
      <c r="Q353" s="14"/>
    </row>
    <row r="354" spans="1:17" x14ac:dyDescent="0.25">
      <c r="A354" s="24">
        <v>13009</v>
      </c>
      <c r="B354" s="124" t="s">
        <v>301</v>
      </c>
      <c r="C354" s="125"/>
      <c r="D354" s="126"/>
      <c r="E354" s="126"/>
      <c r="F354" s="126"/>
      <c r="G354" s="126"/>
      <c r="H354" s="24">
        <f>'[1]9 мес.'!H398+'[1]IV кв'!H398</f>
        <v>1</v>
      </c>
      <c r="I354" s="24">
        <f>'[1]9 мес.'!I398+'[1]IV кв'!I398</f>
        <v>1</v>
      </c>
      <c r="J354" s="14"/>
      <c r="K354" s="14"/>
      <c r="L354" s="14"/>
      <c r="M354" s="14"/>
      <c r="N354" s="14"/>
      <c r="O354" s="14"/>
      <c r="P354" s="14"/>
      <c r="Q354" s="14"/>
    </row>
    <row r="355" spans="1:17" ht="30" customHeight="1" x14ac:dyDescent="0.25">
      <c r="A355" s="24">
        <v>13013</v>
      </c>
      <c r="B355" s="124" t="s">
        <v>302</v>
      </c>
      <c r="C355" s="125"/>
      <c r="D355" s="126"/>
      <c r="E355" s="126"/>
      <c r="F355" s="126"/>
      <c r="G355" s="126"/>
      <c r="H355" s="24">
        <f>'[1]9 мес.'!H399+'[1]IV кв'!H399</f>
        <v>5</v>
      </c>
      <c r="I355" s="24">
        <f>'[1]9 мес.'!I399+'[1]IV кв'!I399</f>
        <v>8</v>
      </c>
      <c r="J355" s="14"/>
      <c r="K355" s="14"/>
      <c r="L355" s="14"/>
      <c r="M355" s="14"/>
      <c r="N355" s="14"/>
      <c r="O355" s="14"/>
      <c r="P355" s="14"/>
      <c r="Q355" s="14"/>
    </row>
    <row r="356" spans="1:17" x14ac:dyDescent="0.25">
      <c r="A356" s="24">
        <v>13014</v>
      </c>
      <c r="B356" s="124" t="s">
        <v>303</v>
      </c>
      <c r="C356" s="125"/>
      <c r="D356" s="126"/>
      <c r="E356" s="126"/>
      <c r="F356" s="126"/>
      <c r="G356" s="126"/>
      <c r="H356" s="24">
        <f>'[1]9 мес.'!H400+'[1]IV кв'!H400</f>
        <v>2</v>
      </c>
      <c r="I356" s="24">
        <f>'[1]9 мес.'!I400+'[1]IV кв'!I400</f>
        <v>4</v>
      </c>
      <c r="J356" s="14"/>
      <c r="K356" s="14"/>
      <c r="L356" s="14"/>
      <c r="M356" s="14"/>
      <c r="N356" s="14"/>
      <c r="O356" s="14"/>
      <c r="P356" s="14"/>
      <c r="Q356" s="14"/>
    </row>
    <row r="357" spans="1:17" x14ac:dyDescent="0.25">
      <c r="A357" s="24">
        <v>13016</v>
      </c>
      <c r="B357" s="124" t="s">
        <v>304</v>
      </c>
      <c r="C357" s="125"/>
      <c r="D357" s="126"/>
      <c r="E357" s="126"/>
      <c r="F357" s="126"/>
      <c r="G357" s="126"/>
      <c r="H357" s="24">
        <f>'[1]9 мес.'!H401+'[1]IV кв'!H401</f>
        <v>8</v>
      </c>
      <c r="I357" s="24">
        <f>'[1]9 мес.'!I401+'[1]IV кв'!I401</f>
        <v>2</v>
      </c>
      <c r="J357" s="14"/>
      <c r="K357" s="14"/>
      <c r="L357" s="14"/>
      <c r="M357" s="14"/>
      <c r="N357" s="14"/>
      <c r="O357" s="14"/>
      <c r="P357" s="14"/>
      <c r="Q357" s="14"/>
    </row>
    <row r="358" spans="1:17" x14ac:dyDescent="0.25">
      <c r="A358" s="24"/>
      <c r="B358" s="127" t="s">
        <v>17</v>
      </c>
      <c r="C358" s="128"/>
      <c r="D358" s="126"/>
      <c r="E358" s="126"/>
      <c r="F358" s="126"/>
      <c r="G358" s="126"/>
      <c r="H358" s="24">
        <f>SUM(H349:H357)</f>
        <v>267</v>
      </c>
      <c r="I358" s="24">
        <f>SUM(I349:I357)</f>
        <v>273</v>
      </c>
      <c r="J358" s="14"/>
      <c r="K358" s="14"/>
      <c r="L358" s="14"/>
      <c r="M358" s="14"/>
      <c r="N358" s="14"/>
      <c r="O358" s="14"/>
      <c r="P358" s="14"/>
      <c r="Q358" s="14"/>
    </row>
    <row r="359" spans="1:17" ht="14.25" customHeight="1" x14ac:dyDescent="0.25">
      <c r="A359" s="31"/>
      <c r="B359" s="162"/>
      <c r="C359" s="162"/>
      <c r="D359" s="31"/>
      <c r="E359" s="31"/>
      <c r="J359" s="14"/>
      <c r="K359" s="14"/>
      <c r="L359" s="14"/>
      <c r="M359" s="14"/>
      <c r="N359" s="14"/>
      <c r="O359" s="14"/>
      <c r="P359" s="14"/>
      <c r="Q359" s="14"/>
    </row>
    <row r="360" spans="1:17" ht="17.25" customHeight="1" x14ac:dyDescent="0.25">
      <c r="A360" s="147" t="s">
        <v>305</v>
      </c>
      <c r="B360" s="148"/>
      <c r="C360" s="148"/>
      <c r="D360" s="148"/>
      <c r="E360" s="148"/>
      <c r="J360" s="14"/>
      <c r="K360" s="14"/>
      <c r="L360" s="14"/>
      <c r="M360" s="14"/>
      <c r="N360" s="14"/>
      <c r="O360" s="14"/>
      <c r="P360" s="14"/>
      <c r="Q360" s="14"/>
    </row>
    <row r="361" spans="1:17" ht="15.75" customHeight="1" x14ac:dyDescent="0.25">
      <c r="A361" s="30"/>
      <c r="B361" s="150">
        <f>H368+I368</f>
        <v>140</v>
      </c>
      <c r="C361" s="123"/>
      <c r="D361" s="82" t="s">
        <v>137</v>
      </c>
      <c r="E361" s="30"/>
      <c r="J361" s="14"/>
      <c r="K361" s="14"/>
      <c r="L361" s="14"/>
      <c r="M361" s="14"/>
      <c r="N361" s="14"/>
      <c r="O361" s="14"/>
      <c r="P361" s="14"/>
      <c r="Q361" s="14"/>
    </row>
    <row r="362" spans="1:17" x14ac:dyDescent="0.2">
      <c r="A362" s="158"/>
      <c r="B362" s="159"/>
      <c r="C362" s="159"/>
      <c r="D362" s="159"/>
      <c r="E362" s="159"/>
      <c r="F362" s="86"/>
      <c r="G362" s="86"/>
      <c r="H362" s="131" t="s">
        <v>306</v>
      </c>
      <c r="I362" s="132"/>
      <c r="J362" s="14"/>
      <c r="K362" s="14"/>
      <c r="L362" s="14"/>
      <c r="M362" s="14"/>
      <c r="N362" s="14"/>
      <c r="O362" s="14"/>
      <c r="P362" s="14"/>
      <c r="Q362" s="14"/>
    </row>
    <row r="363" spans="1:17" x14ac:dyDescent="0.2">
      <c r="A363" s="19"/>
      <c r="B363" s="133" t="s">
        <v>139</v>
      </c>
      <c r="C363" s="134"/>
      <c r="D363" s="135"/>
      <c r="E363" s="135"/>
      <c r="F363" s="135"/>
      <c r="G363" s="135"/>
      <c r="H363" s="19" t="s">
        <v>140</v>
      </c>
      <c r="I363" s="19" t="s">
        <v>141</v>
      </c>
      <c r="J363" s="14"/>
      <c r="K363" s="14"/>
      <c r="L363" s="14"/>
      <c r="M363" s="14"/>
      <c r="N363" s="14"/>
      <c r="O363" s="14"/>
      <c r="P363" s="14"/>
      <c r="Q363" s="14"/>
    </row>
    <row r="364" spans="1:17" x14ac:dyDescent="0.25">
      <c r="A364" s="24">
        <v>14001</v>
      </c>
      <c r="B364" s="168" t="s">
        <v>307</v>
      </c>
      <c r="C364" s="169"/>
      <c r="D364" s="126"/>
      <c r="E364" s="126"/>
      <c r="F364" s="126"/>
      <c r="G364" s="126"/>
      <c r="H364" s="24">
        <f>'[1]9 мес.'!H408+'[1]IV кв'!H408</f>
        <v>5</v>
      </c>
      <c r="I364" s="24">
        <f>'[1]9 мес.'!I408+'[1]IV кв'!I408</f>
        <v>17</v>
      </c>
      <c r="J364" s="14"/>
      <c r="K364" s="14"/>
      <c r="L364" s="14"/>
      <c r="M364" s="14"/>
      <c r="N364" s="14"/>
      <c r="O364" s="14"/>
      <c r="P364" s="14"/>
      <c r="Q364" s="14"/>
    </row>
    <row r="365" spans="1:17" x14ac:dyDescent="0.25">
      <c r="A365" s="24">
        <v>14002</v>
      </c>
      <c r="B365" s="124" t="s">
        <v>308</v>
      </c>
      <c r="C365" s="125"/>
      <c r="D365" s="126"/>
      <c r="E365" s="126"/>
      <c r="F365" s="126"/>
      <c r="G365" s="126"/>
      <c r="H365" s="24">
        <f>'[1]9 мес.'!H409+'[1]IV кв'!H409</f>
        <v>65</v>
      </c>
      <c r="I365" s="24">
        <f>'[1]9 мес.'!I409+'[1]IV кв'!I409</f>
        <v>47</v>
      </c>
      <c r="J365" s="14"/>
      <c r="K365" s="14"/>
      <c r="L365" s="14"/>
      <c r="M365" s="14"/>
      <c r="N365" s="14"/>
      <c r="O365" s="14"/>
      <c r="P365" s="14"/>
      <c r="Q365" s="14"/>
    </row>
    <row r="366" spans="1:17" x14ac:dyDescent="0.25">
      <c r="A366" s="24">
        <v>14005</v>
      </c>
      <c r="B366" s="124" t="s">
        <v>309</v>
      </c>
      <c r="C366" s="125"/>
      <c r="D366" s="126"/>
      <c r="E366" s="126"/>
      <c r="F366" s="126"/>
      <c r="G366" s="126"/>
      <c r="H366" s="24">
        <f>'[1]9 мес.'!H411+'[1]IV кв'!H411</f>
        <v>1</v>
      </c>
      <c r="I366" s="24">
        <f>'[1]9 мес.'!I411+'[1]IV кв'!I411</f>
        <v>2</v>
      </c>
      <c r="J366" s="14"/>
      <c r="K366" s="14"/>
      <c r="L366" s="14"/>
      <c r="M366" s="14"/>
      <c r="N366" s="14"/>
      <c r="O366" s="14"/>
      <c r="P366" s="14"/>
      <c r="Q366" s="14"/>
    </row>
    <row r="367" spans="1:17" x14ac:dyDescent="0.25">
      <c r="A367" s="24">
        <v>14006</v>
      </c>
      <c r="B367" s="124" t="s">
        <v>310</v>
      </c>
      <c r="C367" s="125"/>
      <c r="D367" s="126"/>
      <c r="E367" s="126"/>
      <c r="F367" s="126"/>
      <c r="G367" s="126"/>
      <c r="H367" s="24"/>
      <c r="I367" s="24">
        <f>'[1]9 мес.'!I412+'[1]IV кв'!I412</f>
        <v>3</v>
      </c>
      <c r="J367" s="14"/>
      <c r="K367" s="14"/>
      <c r="L367" s="14"/>
      <c r="M367" s="14"/>
      <c r="N367" s="14"/>
      <c r="O367" s="14"/>
      <c r="P367" s="14"/>
      <c r="Q367" s="14"/>
    </row>
    <row r="368" spans="1:17" x14ac:dyDescent="0.25">
      <c r="A368" s="95"/>
      <c r="B368" s="174" t="s">
        <v>17</v>
      </c>
      <c r="C368" s="174"/>
      <c r="D368" s="126"/>
      <c r="E368" s="126"/>
      <c r="F368" s="126"/>
      <c r="G368" s="126"/>
      <c r="H368" s="96">
        <f>SUM(H364:H367)</f>
        <v>71</v>
      </c>
      <c r="I368" s="96">
        <f>SUM(I364:I367)</f>
        <v>69</v>
      </c>
      <c r="J368" s="14"/>
      <c r="K368" s="14"/>
      <c r="L368" s="14"/>
      <c r="M368" s="14"/>
      <c r="N368" s="14"/>
      <c r="O368" s="14"/>
      <c r="P368" s="14"/>
      <c r="Q368" s="14"/>
    </row>
    <row r="369" spans="1:17" ht="12.75" customHeight="1" x14ac:dyDescent="0.25">
      <c r="A369" s="31"/>
      <c r="B369" s="162"/>
      <c r="C369" s="162"/>
      <c r="D369" s="31"/>
      <c r="E369" s="31"/>
      <c r="J369" s="14"/>
      <c r="K369" s="14"/>
      <c r="L369" s="14"/>
      <c r="M369" s="14"/>
      <c r="N369" s="14"/>
      <c r="O369" s="14"/>
      <c r="P369" s="14"/>
      <c r="Q369" s="14"/>
    </row>
    <row r="370" spans="1:17" ht="15" customHeight="1" x14ac:dyDescent="0.25">
      <c r="A370" s="147" t="s">
        <v>311</v>
      </c>
      <c r="B370" s="148"/>
      <c r="C370" s="148"/>
      <c r="D370" s="148"/>
      <c r="E370" s="148"/>
      <c r="J370" s="14"/>
      <c r="K370" s="14"/>
      <c r="L370" s="14"/>
      <c r="M370" s="14"/>
      <c r="N370" s="14"/>
      <c r="O370" s="14"/>
      <c r="P370" s="14"/>
      <c r="Q370" s="14"/>
    </row>
    <row r="371" spans="1:17" ht="15.75" customHeight="1" x14ac:dyDescent="0.25">
      <c r="A371" s="97"/>
      <c r="B371" s="150">
        <f>H377+I377</f>
        <v>12</v>
      </c>
      <c r="C371" s="123"/>
      <c r="D371" s="82" t="s">
        <v>137</v>
      </c>
      <c r="E371" s="29"/>
      <c r="J371" s="14"/>
      <c r="K371" s="14"/>
      <c r="L371" s="14"/>
      <c r="M371" s="14"/>
      <c r="N371" s="14"/>
      <c r="O371" s="14"/>
      <c r="P371" s="14"/>
      <c r="Q371" s="14"/>
    </row>
    <row r="372" spans="1:17" x14ac:dyDescent="0.2">
      <c r="A372" s="129"/>
      <c r="B372" s="129"/>
      <c r="C372" s="129"/>
      <c r="D372" s="129"/>
      <c r="E372" s="129"/>
      <c r="F372" s="86"/>
      <c r="G372" s="86"/>
      <c r="H372" s="131" t="s">
        <v>312</v>
      </c>
      <c r="I372" s="132"/>
      <c r="J372" s="14"/>
      <c r="K372" s="14"/>
      <c r="L372" s="14"/>
      <c r="M372" s="14"/>
      <c r="N372" s="14"/>
      <c r="O372" s="14"/>
      <c r="P372" s="14"/>
      <c r="Q372" s="14"/>
    </row>
    <row r="373" spans="1:17" x14ac:dyDescent="0.2">
      <c r="A373" s="19"/>
      <c r="B373" s="133" t="s">
        <v>139</v>
      </c>
      <c r="C373" s="134"/>
      <c r="D373" s="135"/>
      <c r="E373" s="135"/>
      <c r="F373" s="135"/>
      <c r="G373" s="135"/>
      <c r="H373" s="19" t="s">
        <v>140</v>
      </c>
      <c r="I373" s="19" t="s">
        <v>141</v>
      </c>
      <c r="J373" s="14"/>
      <c r="K373" s="14"/>
      <c r="L373" s="14"/>
      <c r="M373" s="14"/>
      <c r="N373" s="14"/>
      <c r="O373" s="14"/>
      <c r="P373" s="14"/>
      <c r="Q373" s="14"/>
    </row>
    <row r="374" spans="1:17" x14ac:dyDescent="0.25">
      <c r="A374" s="24">
        <v>15003</v>
      </c>
      <c r="B374" s="124" t="s">
        <v>313</v>
      </c>
      <c r="C374" s="125"/>
      <c r="D374" s="126"/>
      <c r="E374" s="126"/>
      <c r="F374" s="126"/>
      <c r="G374" s="126"/>
      <c r="H374" s="24">
        <f>'[1]9 мес.'!H420+'[1]IV кв'!H420</f>
        <v>2</v>
      </c>
      <c r="I374" s="24">
        <f>'[1]9 мес.'!I420+'[1]IV кв'!I420</f>
        <v>6</v>
      </c>
      <c r="J374" s="14"/>
      <c r="K374" s="14"/>
      <c r="L374" s="14"/>
      <c r="M374" s="14"/>
      <c r="N374" s="14"/>
      <c r="O374" s="14"/>
      <c r="P374" s="14"/>
      <c r="Q374" s="14"/>
    </row>
    <row r="375" spans="1:17" x14ac:dyDescent="0.25">
      <c r="A375" s="24">
        <v>15005</v>
      </c>
      <c r="B375" s="124" t="s">
        <v>314</v>
      </c>
      <c r="C375" s="125"/>
      <c r="D375" s="126"/>
      <c r="E375" s="126"/>
      <c r="F375" s="126"/>
      <c r="G375" s="126"/>
      <c r="H375" s="24">
        <f>'[1]9 мес.'!H421+'[1]IV кв'!H421</f>
        <v>1</v>
      </c>
      <c r="I375" s="24"/>
      <c r="J375" s="14"/>
      <c r="K375" s="14"/>
      <c r="L375" s="14"/>
      <c r="M375" s="14"/>
      <c r="N375" s="14"/>
      <c r="O375" s="14"/>
      <c r="P375" s="14"/>
      <c r="Q375" s="14"/>
    </row>
    <row r="376" spans="1:17" x14ac:dyDescent="0.25">
      <c r="A376" s="98">
        <v>15007</v>
      </c>
      <c r="B376" s="172" t="s">
        <v>315</v>
      </c>
      <c r="C376" s="173"/>
      <c r="D376" s="126"/>
      <c r="E376" s="126"/>
      <c r="F376" s="126"/>
      <c r="G376" s="126"/>
      <c r="H376" s="24"/>
      <c r="I376" s="24">
        <f>'[1]9 мес.'!I423+'[1]IV кв'!I423</f>
        <v>3</v>
      </c>
      <c r="J376" s="14"/>
      <c r="K376" s="14"/>
      <c r="L376" s="14"/>
      <c r="M376" s="14"/>
      <c r="N376" s="14"/>
      <c r="O376" s="14"/>
      <c r="P376" s="14"/>
      <c r="Q376" s="14"/>
    </row>
    <row r="377" spans="1:17" x14ac:dyDescent="0.25">
      <c r="A377" s="24"/>
      <c r="B377" s="127" t="s">
        <v>17</v>
      </c>
      <c r="C377" s="128"/>
      <c r="D377" s="126"/>
      <c r="E377" s="126"/>
      <c r="F377" s="126"/>
      <c r="G377" s="126"/>
      <c r="H377" s="24">
        <f>SUM(H374:H376)</f>
        <v>3</v>
      </c>
      <c r="I377" s="24">
        <f>SUM(I374:I376)</f>
        <v>9</v>
      </c>
      <c r="J377" s="14"/>
      <c r="K377" s="14"/>
      <c r="L377" s="14"/>
      <c r="M377" s="14"/>
      <c r="N377" s="14"/>
      <c r="O377" s="14"/>
      <c r="P377" s="14"/>
      <c r="Q377" s="14"/>
    </row>
    <row r="378" spans="1:17" ht="9" customHeight="1" x14ac:dyDescent="0.25">
      <c r="A378" s="30"/>
      <c r="B378" s="170"/>
      <c r="C378" s="170"/>
      <c r="D378" s="30"/>
      <c r="E378" s="30"/>
      <c r="J378" s="14"/>
      <c r="K378" s="14"/>
      <c r="L378" s="14"/>
      <c r="M378" s="14"/>
      <c r="N378" s="14"/>
      <c r="O378" s="14"/>
      <c r="P378" s="14"/>
      <c r="Q378" s="14"/>
    </row>
    <row r="379" spans="1:17" x14ac:dyDescent="0.25">
      <c r="A379" s="147" t="s">
        <v>316</v>
      </c>
      <c r="B379" s="148"/>
      <c r="C379" s="148"/>
      <c r="D379" s="148"/>
      <c r="E379" s="148"/>
      <c r="J379" s="14"/>
      <c r="K379" s="14"/>
      <c r="L379" s="14"/>
      <c r="M379" s="14"/>
      <c r="N379" s="14"/>
      <c r="O379" s="14"/>
      <c r="P379" s="14"/>
      <c r="Q379" s="14"/>
    </row>
    <row r="380" spans="1:17" ht="15.75" customHeight="1" x14ac:dyDescent="0.25">
      <c r="A380" s="30"/>
      <c r="B380" s="150">
        <f>H394+I394</f>
        <v>348</v>
      </c>
      <c r="C380" s="123"/>
      <c r="D380" s="82" t="s">
        <v>137</v>
      </c>
      <c r="E380" s="30"/>
      <c r="J380" s="14"/>
      <c r="K380" s="14"/>
      <c r="L380" s="14"/>
      <c r="M380" s="14"/>
      <c r="N380" s="14"/>
      <c r="O380" s="14"/>
      <c r="P380" s="14"/>
      <c r="Q380" s="14"/>
    </row>
    <row r="381" spans="1:17" x14ac:dyDescent="0.2">
      <c r="A381" s="167"/>
      <c r="B381" s="171"/>
      <c r="C381" s="171"/>
      <c r="D381" s="171"/>
      <c r="E381" s="171"/>
      <c r="F381" s="86"/>
      <c r="G381" s="86"/>
      <c r="H381" s="131" t="s">
        <v>317</v>
      </c>
      <c r="I381" s="132"/>
      <c r="J381" s="14"/>
      <c r="K381" s="14"/>
      <c r="L381" s="14"/>
      <c r="M381" s="14"/>
      <c r="N381" s="14"/>
      <c r="O381" s="14"/>
      <c r="P381" s="14"/>
      <c r="Q381" s="14"/>
    </row>
    <row r="382" spans="1:17" x14ac:dyDescent="0.2">
      <c r="A382" s="19"/>
      <c r="B382" s="133" t="s">
        <v>139</v>
      </c>
      <c r="C382" s="134"/>
      <c r="D382" s="135"/>
      <c r="E382" s="135"/>
      <c r="F382" s="135"/>
      <c r="G382" s="135"/>
      <c r="H382" s="19" t="s">
        <v>140</v>
      </c>
      <c r="I382" s="19" t="s">
        <v>141</v>
      </c>
      <c r="J382" s="14"/>
      <c r="K382" s="14"/>
      <c r="L382" s="14"/>
      <c r="M382" s="14"/>
      <c r="N382" s="14"/>
      <c r="O382" s="14"/>
      <c r="P382" s="14"/>
      <c r="Q382" s="14"/>
    </row>
    <row r="383" spans="1:17" ht="30" customHeight="1" x14ac:dyDescent="0.25">
      <c r="A383" s="24">
        <v>16002</v>
      </c>
      <c r="B383" s="168" t="s">
        <v>318</v>
      </c>
      <c r="C383" s="169"/>
      <c r="D383" s="126"/>
      <c r="E383" s="126"/>
      <c r="F383" s="126"/>
      <c r="G383" s="126"/>
      <c r="H383" s="24"/>
      <c r="I383" s="24">
        <f>'[1]9 мес.'!I432+'[1]IV кв'!I432</f>
        <v>5</v>
      </c>
      <c r="J383" s="14"/>
      <c r="K383" s="14"/>
      <c r="L383" s="14"/>
      <c r="M383" s="14"/>
      <c r="N383" s="14"/>
      <c r="O383" s="14"/>
      <c r="P383" s="14"/>
      <c r="Q383" s="14"/>
    </row>
    <row r="384" spans="1:17" x14ac:dyDescent="0.25">
      <c r="A384" s="24">
        <v>16003</v>
      </c>
      <c r="B384" s="124" t="s">
        <v>319</v>
      </c>
      <c r="C384" s="125"/>
      <c r="D384" s="126"/>
      <c r="E384" s="126"/>
      <c r="F384" s="126"/>
      <c r="G384" s="126"/>
      <c r="H384" s="24">
        <f>'[1]9 мес.'!H433+'[1]IV кв'!H433</f>
        <v>16</v>
      </c>
      <c r="I384" s="24">
        <f>'[1]9 мес.'!I433+'[1]IV кв'!I433</f>
        <v>17</v>
      </c>
      <c r="J384" s="14"/>
      <c r="K384" s="14"/>
      <c r="L384" s="14"/>
      <c r="M384" s="14"/>
      <c r="N384" s="14"/>
      <c r="O384" s="14"/>
      <c r="P384" s="14"/>
      <c r="Q384" s="14"/>
    </row>
    <row r="385" spans="1:17" ht="30" customHeight="1" x14ac:dyDescent="0.25">
      <c r="A385" s="24">
        <v>16004</v>
      </c>
      <c r="B385" s="124" t="s">
        <v>320</v>
      </c>
      <c r="C385" s="125"/>
      <c r="D385" s="126"/>
      <c r="E385" s="126"/>
      <c r="F385" s="126"/>
      <c r="G385" s="126"/>
      <c r="H385" s="24">
        <f>'[1]9 мес.'!H434+'[1]IV кв'!H434</f>
        <v>3</v>
      </c>
      <c r="I385" s="24">
        <f>'[1]9 мес.'!I434+'[1]IV кв'!I434</f>
        <v>4</v>
      </c>
      <c r="J385" s="14"/>
      <c r="K385" s="14"/>
      <c r="L385" s="14"/>
      <c r="M385" s="14"/>
      <c r="N385" s="14"/>
      <c r="O385" s="14"/>
      <c r="P385" s="14"/>
      <c r="Q385" s="14"/>
    </row>
    <row r="386" spans="1:17" ht="30" customHeight="1" x14ac:dyDescent="0.25">
      <c r="A386" s="24">
        <v>16005</v>
      </c>
      <c r="B386" s="124" t="s">
        <v>321</v>
      </c>
      <c r="C386" s="125"/>
      <c r="D386" s="126"/>
      <c r="E386" s="126"/>
      <c r="F386" s="126"/>
      <c r="G386" s="126"/>
      <c r="H386" s="24">
        <f>'[1]9 мес.'!H435+'[1]IV кв'!H435</f>
        <v>21</v>
      </c>
      <c r="I386" s="24">
        <f>'[1]9 мес.'!I435+'[1]IV кв'!I435</f>
        <v>28</v>
      </c>
      <c r="J386" s="14"/>
      <c r="K386" s="14"/>
      <c r="L386" s="14"/>
      <c r="M386" s="14"/>
      <c r="N386" s="14"/>
      <c r="O386" s="14"/>
      <c r="P386" s="14"/>
      <c r="Q386" s="14"/>
    </row>
    <row r="387" spans="1:17" x14ac:dyDescent="0.25">
      <c r="A387" s="24">
        <v>16006</v>
      </c>
      <c r="B387" s="124" t="s">
        <v>322</v>
      </c>
      <c r="C387" s="125"/>
      <c r="D387" s="126"/>
      <c r="E387" s="126"/>
      <c r="F387" s="126"/>
      <c r="G387" s="126"/>
      <c r="H387" s="24">
        <f>'[1]9 мес.'!H436+'[1]IV кв'!H436</f>
        <v>11</v>
      </c>
      <c r="I387" s="24">
        <f>'[1]9 мес.'!I436+'[1]IV кв'!I436</f>
        <v>8</v>
      </c>
      <c r="J387" s="14"/>
      <c r="K387" s="14"/>
      <c r="L387" s="14"/>
      <c r="M387" s="14"/>
      <c r="N387" s="14"/>
      <c r="O387" s="14"/>
      <c r="P387" s="14"/>
      <c r="Q387" s="14"/>
    </row>
    <row r="388" spans="1:17" x14ac:dyDescent="0.25">
      <c r="A388" s="24">
        <v>16007</v>
      </c>
      <c r="B388" s="140" t="s">
        <v>323</v>
      </c>
      <c r="C388" s="145"/>
      <c r="D388" s="145"/>
      <c r="E388" s="145"/>
      <c r="F388" s="145"/>
      <c r="G388" s="146"/>
      <c r="H388" s="24">
        <f>'[1]9 мес.'!H437+'[1]IV кв'!H437</f>
        <v>1</v>
      </c>
      <c r="I388" s="24">
        <f>'[1]9 мес.'!I437+'[1]IV кв'!I437</f>
        <v>3</v>
      </c>
      <c r="J388" s="14"/>
      <c r="K388" s="14"/>
      <c r="L388" s="14"/>
      <c r="M388" s="14"/>
      <c r="N388" s="14"/>
      <c r="O388" s="14"/>
      <c r="P388" s="14"/>
      <c r="Q388" s="14"/>
    </row>
    <row r="389" spans="1:17" x14ac:dyDescent="0.25">
      <c r="A389" s="24">
        <v>16008</v>
      </c>
      <c r="B389" s="124" t="s">
        <v>324</v>
      </c>
      <c r="C389" s="125"/>
      <c r="D389" s="126"/>
      <c r="E389" s="126"/>
      <c r="F389" s="126"/>
      <c r="G389" s="126"/>
      <c r="H389" s="24">
        <f>'[1]9 мес.'!H438+'[1]IV кв'!H438</f>
        <v>5</v>
      </c>
      <c r="I389" s="24">
        <f>'[1]9 мес.'!I438+'[1]IV кв'!I438</f>
        <v>2</v>
      </c>
      <c r="J389" s="14"/>
      <c r="K389" s="14"/>
      <c r="L389" s="14"/>
      <c r="M389" s="14"/>
      <c r="N389" s="14"/>
      <c r="O389" s="14"/>
      <c r="P389" s="14"/>
      <c r="Q389" s="14"/>
    </row>
    <row r="390" spans="1:17" x14ac:dyDescent="0.25">
      <c r="A390" s="24">
        <v>16009</v>
      </c>
      <c r="B390" s="124" t="s">
        <v>325</v>
      </c>
      <c r="C390" s="125"/>
      <c r="D390" s="126"/>
      <c r="E390" s="126"/>
      <c r="F390" s="126"/>
      <c r="G390" s="126"/>
      <c r="H390" s="24">
        <f>'[1]9 мес.'!H439+'[1]IV кв'!H439</f>
        <v>3</v>
      </c>
      <c r="I390" s="24">
        <f>'[1]9 мес.'!I439+'[1]IV кв'!I439</f>
        <v>2</v>
      </c>
      <c r="J390" s="14"/>
      <c r="K390" s="14"/>
      <c r="L390" s="14"/>
      <c r="M390" s="14"/>
      <c r="N390" s="14"/>
      <c r="O390" s="14"/>
      <c r="P390" s="14"/>
      <c r="Q390" s="14"/>
    </row>
    <row r="391" spans="1:17" x14ac:dyDescent="0.25">
      <c r="A391" s="24">
        <v>16011</v>
      </c>
      <c r="B391" s="124" t="s">
        <v>326</v>
      </c>
      <c r="C391" s="125"/>
      <c r="D391" s="126"/>
      <c r="E391" s="126"/>
      <c r="F391" s="126"/>
      <c r="G391" s="126"/>
      <c r="H391" s="24">
        <f>'[1]9 мес.'!H440+'[1]IV кв'!H440</f>
        <v>8</v>
      </c>
      <c r="I391" s="24">
        <f>'[1]9 мес.'!I440+'[1]IV кв'!I440</f>
        <v>3</v>
      </c>
      <c r="J391" s="14"/>
      <c r="K391" s="14"/>
      <c r="L391" s="14"/>
      <c r="M391" s="14"/>
      <c r="N391" s="14"/>
      <c r="O391" s="14"/>
      <c r="P391" s="14"/>
      <c r="Q391" s="14"/>
    </row>
    <row r="392" spans="1:17" x14ac:dyDescent="0.25">
      <c r="A392" s="24">
        <v>16014</v>
      </c>
      <c r="B392" s="124" t="s">
        <v>327</v>
      </c>
      <c r="C392" s="125"/>
      <c r="D392" s="126"/>
      <c r="E392" s="126"/>
      <c r="F392" s="126"/>
      <c r="G392" s="126"/>
      <c r="H392" s="24">
        <f>'[1]9 мес.'!H442+'[1]IV кв'!H442</f>
        <v>48</v>
      </c>
      <c r="I392" s="24">
        <f>'[1]9 мес.'!I442+'[1]IV кв'!I442</f>
        <v>117</v>
      </c>
      <c r="J392" s="14"/>
      <c r="K392" s="14"/>
      <c r="L392" s="14"/>
      <c r="M392" s="14"/>
      <c r="N392" s="14"/>
      <c r="O392" s="14"/>
      <c r="P392" s="14"/>
      <c r="Q392" s="14"/>
    </row>
    <row r="393" spans="1:17" x14ac:dyDescent="0.25">
      <c r="A393" s="88">
        <v>16015</v>
      </c>
      <c r="B393" s="124" t="s">
        <v>328</v>
      </c>
      <c r="C393" s="125"/>
      <c r="D393" s="126"/>
      <c r="E393" s="126"/>
      <c r="F393" s="126"/>
      <c r="G393" s="126"/>
      <c r="H393" s="24">
        <f>'[1]9 мес.'!H443+'[1]IV кв'!H443</f>
        <v>26</v>
      </c>
      <c r="I393" s="24">
        <f>'[1]9 мес.'!I443+'[1]IV кв'!I443</f>
        <v>17</v>
      </c>
      <c r="J393" s="14"/>
      <c r="K393" s="14"/>
      <c r="L393" s="14"/>
      <c r="M393" s="14"/>
      <c r="N393" s="14"/>
      <c r="O393" s="14"/>
      <c r="P393" s="14"/>
      <c r="Q393" s="14"/>
    </row>
    <row r="394" spans="1:17" ht="13.5" customHeight="1" x14ac:dyDescent="0.25">
      <c r="A394" s="88"/>
      <c r="B394" s="127" t="s">
        <v>17</v>
      </c>
      <c r="C394" s="128"/>
      <c r="D394" s="126"/>
      <c r="E394" s="126"/>
      <c r="F394" s="126"/>
      <c r="G394" s="126"/>
      <c r="H394" s="24">
        <f>SUM(H383:H393)</f>
        <v>142</v>
      </c>
      <c r="I394" s="24">
        <f>SUM(I383:I393)</f>
        <v>206</v>
      </c>
      <c r="J394" s="14"/>
      <c r="K394" s="14"/>
      <c r="L394" s="14"/>
      <c r="M394" s="14"/>
      <c r="N394" s="14"/>
      <c r="O394" s="14"/>
      <c r="P394" s="14"/>
      <c r="Q394" s="14"/>
    </row>
    <row r="395" spans="1:17" ht="13.5" customHeight="1" x14ac:dyDescent="0.25">
      <c r="A395" s="31"/>
      <c r="B395" s="162"/>
      <c r="C395" s="162"/>
      <c r="D395" s="31"/>
      <c r="E395" s="31"/>
      <c r="J395" s="14"/>
      <c r="K395" s="14"/>
      <c r="L395" s="14"/>
      <c r="M395" s="14"/>
      <c r="N395" s="14"/>
      <c r="O395" s="14"/>
      <c r="P395" s="14"/>
      <c r="Q395" s="14"/>
    </row>
    <row r="396" spans="1:17" x14ac:dyDescent="0.25">
      <c r="A396" s="152" t="s">
        <v>329</v>
      </c>
      <c r="B396" s="153"/>
      <c r="C396" s="153"/>
      <c r="D396" s="153"/>
      <c r="E396" s="153"/>
      <c r="F396" s="149"/>
      <c r="G396" s="149"/>
      <c r="H396" s="149"/>
      <c r="I396" s="149"/>
      <c r="J396" s="14"/>
      <c r="K396" s="14"/>
      <c r="L396" s="14"/>
      <c r="M396" s="14"/>
      <c r="N396" s="14"/>
      <c r="O396" s="14"/>
      <c r="P396" s="14"/>
      <c r="Q396" s="14"/>
    </row>
    <row r="397" spans="1:17" ht="14.25" customHeight="1" x14ac:dyDescent="0.25">
      <c r="A397" s="30"/>
      <c r="B397" s="150">
        <f>H404+I404</f>
        <v>10</v>
      </c>
      <c r="C397" s="123"/>
      <c r="D397" s="82" t="s">
        <v>137</v>
      </c>
      <c r="E397" s="30"/>
      <c r="F397" s="2"/>
      <c r="G397" s="2"/>
      <c r="H397" s="2"/>
      <c r="I397" s="2"/>
      <c r="J397" s="14"/>
      <c r="K397" s="14"/>
      <c r="L397" s="14"/>
      <c r="M397" s="14"/>
      <c r="N397" s="14"/>
      <c r="O397" s="14"/>
      <c r="P397" s="14"/>
      <c r="Q397" s="14"/>
    </row>
    <row r="398" spans="1:17" x14ac:dyDescent="0.2">
      <c r="A398" s="167"/>
      <c r="B398" s="159"/>
      <c r="C398" s="159"/>
      <c r="D398" s="159"/>
      <c r="E398" s="159"/>
      <c r="F398" s="86"/>
      <c r="G398" s="86"/>
      <c r="H398" s="131" t="s">
        <v>330</v>
      </c>
      <c r="I398" s="132"/>
      <c r="J398" s="14"/>
      <c r="K398" s="14"/>
      <c r="L398" s="14"/>
      <c r="M398" s="14"/>
      <c r="N398" s="14"/>
      <c r="O398" s="14"/>
      <c r="P398" s="14"/>
      <c r="Q398" s="14"/>
    </row>
    <row r="399" spans="1:17" x14ac:dyDescent="0.2">
      <c r="A399" s="19"/>
      <c r="B399" s="160" t="s">
        <v>331</v>
      </c>
      <c r="C399" s="161"/>
      <c r="D399" s="135"/>
      <c r="E399" s="135"/>
      <c r="F399" s="135"/>
      <c r="G399" s="135"/>
      <c r="H399" s="19" t="s">
        <v>140</v>
      </c>
      <c r="I399" s="19" t="s">
        <v>141</v>
      </c>
      <c r="J399" s="14"/>
      <c r="K399" s="14"/>
      <c r="L399" s="14"/>
      <c r="M399" s="14"/>
      <c r="N399" s="14"/>
      <c r="O399" s="14"/>
      <c r="P399" s="14"/>
      <c r="Q399" s="14"/>
    </row>
    <row r="400" spans="1:17" x14ac:dyDescent="0.25">
      <c r="A400" s="24">
        <v>17001</v>
      </c>
      <c r="B400" s="163" t="s">
        <v>332</v>
      </c>
      <c r="C400" s="164"/>
      <c r="D400" s="126"/>
      <c r="E400" s="126"/>
      <c r="F400" s="126"/>
      <c r="G400" s="126"/>
      <c r="H400" s="24">
        <f>'[1]9 мес.'!H450+'[1]IV кв'!H450</f>
        <v>2</v>
      </c>
      <c r="I400" s="24">
        <f>'[1]9 мес.'!I450+'[1]IV кв'!I450</f>
        <v>1</v>
      </c>
      <c r="J400" s="14"/>
      <c r="K400" s="14"/>
      <c r="L400" s="14"/>
      <c r="M400" s="14"/>
      <c r="N400" s="14"/>
      <c r="O400" s="14"/>
      <c r="P400" s="14"/>
      <c r="Q400" s="14"/>
    </row>
    <row r="401" spans="1:17" x14ac:dyDescent="0.25">
      <c r="A401" s="24">
        <v>17002</v>
      </c>
      <c r="B401" s="163" t="s">
        <v>333</v>
      </c>
      <c r="C401" s="164"/>
      <c r="D401" s="126"/>
      <c r="E401" s="126"/>
      <c r="F401" s="126"/>
      <c r="G401" s="126"/>
      <c r="H401" s="24"/>
      <c r="I401" s="24">
        <f>'[1]9 мес.'!I451+'[1]IV кв'!I451</f>
        <v>1</v>
      </c>
      <c r="J401" s="14"/>
      <c r="K401" s="14"/>
      <c r="L401" s="14"/>
      <c r="M401" s="14"/>
      <c r="N401" s="14"/>
      <c r="O401" s="14"/>
      <c r="P401" s="14"/>
      <c r="Q401" s="14"/>
    </row>
    <row r="402" spans="1:17" x14ac:dyDescent="0.25">
      <c r="A402" s="88">
        <v>17005</v>
      </c>
      <c r="B402" s="124" t="s">
        <v>334</v>
      </c>
      <c r="C402" s="125"/>
      <c r="D402" s="126"/>
      <c r="E402" s="126"/>
      <c r="F402" s="126"/>
      <c r="G402" s="126"/>
      <c r="H402" s="24">
        <f>'[1]9 мес.'!H452+'[1]IV кв'!H452</f>
        <v>3</v>
      </c>
      <c r="I402" s="24">
        <f>'[1]9 мес.'!I452+'[1]IV кв'!I452</f>
        <v>2</v>
      </c>
      <c r="J402" s="14"/>
      <c r="K402" s="14"/>
      <c r="L402" s="14"/>
      <c r="M402" s="14"/>
      <c r="N402" s="14"/>
      <c r="O402" s="14"/>
      <c r="P402" s="14"/>
      <c r="Q402" s="14"/>
    </row>
    <row r="403" spans="1:17" ht="31.5" customHeight="1" x14ac:dyDescent="0.25">
      <c r="A403" s="88">
        <v>17007</v>
      </c>
      <c r="B403" s="140" t="s">
        <v>335</v>
      </c>
      <c r="C403" s="165"/>
      <c r="D403" s="165"/>
      <c r="E403" s="165"/>
      <c r="F403" s="165"/>
      <c r="G403" s="166"/>
      <c r="H403" s="24"/>
      <c r="I403" s="24">
        <f>'[1]9 мес.'!I454+'[1]IV кв'!I454</f>
        <v>1</v>
      </c>
      <c r="J403" s="14"/>
      <c r="K403" s="14"/>
      <c r="L403" s="14"/>
      <c r="M403" s="14"/>
      <c r="N403" s="14"/>
      <c r="O403" s="14"/>
      <c r="P403" s="14"/>
      <c r="Q403" s="14"/>
    </row>
    <row r="404" spans="1:17" ht="19.5" customHeight="1" x14ac:dyDescent="0.25">
      <c r="A404" s="88"/>
      <c r="B404" s="127" t="s">
        <v>17</v>
      </c>
      <c r="C404" s="128"/>
      <c r="D404" s="126"/>
      <c r="E404" s="126"/>
      <c r="F404" s="126"/>
      <c r="G404" s="126"/>
      <c r="H404" s="24">
        <f>SUM(H400:H403)</f>
        <v>5</v>
      </c>
      <c r="I404" s="24">
        <f>SUM(I400:I403)</f>
        <v>5</v>
      </c>
      <c r="J404" s="14"/>
      <c r="K404" s="14"/>
      <c r="L404" s="14"/>
      <c r="M404" s="14"/>
      <c r="N404" s="14"/>
      <c r="O404" s="14"/>
      <c r="P404" s="14"/>
      <c r="Q404" s="14"/>
    </row>
    <row r="405" spans="1:17" x14ac:dyDescent="0.25">
      <c r="A405" s="67"/>
      <c r="B405" s="162"/>
      <c r="C405" s="162"/>
      <c r="D405" s="31"/>
      <c r="E405" s="31"/>
      <c r="J405" s="14"/>
      <c r="K405" s="14"/>
      <c r="L405" s="14"/>
      <c r="M405" s="14"/>
      <c r="N405" s="14"/>
      <c r="O405" s="14"/>
      <c r="P405" s="14"/>
      <c r="Q405" s="14"/>
    </row>
    <row r="406" spans="1:17" ht="16.5" customHeight="1" x14ac:dyDescent="0.25">
      <c r="A406" s="147" t="s">
        <v>336</v>
      </c>
      <c r="B406" s="148"/>
      <c r="C406" s="148"/>
      <c r="D406" s="148"/>
      <c r="E406" s="148"/>
      <c r="F406" s="149"/>
      <c r="G406" s="149"/>
      <c r="H406" s="149"/>
      <c r="I406" s="149"/>
      <c r="J406" s="14"/>
      <c r="K406" s="14"/>
      <c r="L406" s="14"/>
      <c r="M406" s="14"/>
      <c r="N406" s="14"/>
      <c r="O406" s="14"/>
      <c r="P406" s="14"/>
      <c r="Q406" s="14"/>
    </row>
    <row r="407" spans="1:17" ht="13.5" customHeight="1" x14ac:dyDescent="0.25">
      <c r="A407" s="30"/>
      <c r="B407" s="150">
        <f>H415+I415</f>
        <v>62</v>
      </c>
      <c r="C407" s="123"/>
      <c r="D407" s="82" t="s">
        <v>197</v>
      </c>
      <c r="E407" s="30"/>
      <c r="F407" s="2"/>
      <c r="G407" s="2"/>
      <c r="H407" s="2"/>
      <c r="I407" s="2"/>
      <c r="J407" s="14"/>
      <c r="K407" s="14"/>
      <c r="L407" s="14"/>
      <c r="M407" s="14"/>
      <c r="N407" s="14"/>
      <c r="O407" s="14"/>
      <c r="P407" s="14"/>
      <c r="Q407" s="14"/>
    </row>
    <row r="408" spans="1:17" x14ac:dyDescent="0.2">
      <c r="A408" s="158"/>
      <c r="B408" s="159"/>
      <c r="C408" s="159"/>
      <c r="D408" s="159"/>
      <c r="E408" s="159"/>
      <c r="F408" s="86"/>
      <c r="G408" s="86"/>
      <c r="H408" s="131" t="s">
        <v>337</v>
      </c>
      <c r="I408" s="132"/>
      <c r="J408" s="14"/>
      <c r="K408" s="14"/>
      <c r="L408" s="14"/>
      <c r="M408" s="14"/>
      <c r="N408" s="14"/>
      <c r="O408" s="14"/>
      <c r="P408" s="14"/>
      <c r="Q408" s="14"/>
    </row>
    <row r="409" spans="1:17" x14ac:dyDescent="0.2">
      <c r="A409" s="19"/>
      <c r="B409" s="160" t="s">
        <v>338</v>
      </c>
      <c r="C409" s="161"/>
      <c r="D409" s="135"/>
      <c r="E409" s="135"/>
      <c r="F409" s="135"/>
      <c r="G409" s="135"/>
      <c r="H409" s="19" t="s">
        <v>44</v>
      </c>
      <c r="I409" s="19" t="s">
        <v>339</v>
      </c>
      <c r="J409" s="14"/>
      <c r="K409" s="14"/>
      <c r="L409" s="14"/>
      <c r="M409" s="14"/>
      <c r="N409" s="14"/>
      <c r="O409" s="14"/>
      <c r="P409" s="14"/>
      <c r="Q409" s="14"/>
    </row>
    <row r="410" spans="1:17" x14ac:dyDescent="0.25">
      <c r="A410" s="24">
        <v>18001</v>
      </c>
      <c r="B410" s="124" t="s">
        <v>340</v>
      </c>
      <c r="C410" s="125"/>
      <c r="D410" s="126"/>
      <c r="E410" s="126"/>
      <c r="F410" s="126"/>
      <c r="G410" s="126"/>
      <c r="H410" s="24">
        <f>'[1]9 мес.'!H461+'[1]IV кв'!H461</f>
        <v>16</v>
      </c>
      <c r="I410" s="24">
        <f>'[1]9 мес.'!I461+'[1]IV кв'!I461</f>
        <v>23</v>
      </c>
      <c r="J410" s="14"/>
      <c r="K410" s="14"/>
      <c r="L410" s="14"/>
      <c r="M410" s="14"/>
      <c r="N410" s="14"/>
      <c r="O410" s="14"/>
      <c r="P410" s="14"/>
      <c r="Q410" s="14"/>
    </row>
    <row r="411" spans="1:17" x14ac:dyDescent="0.25">
      <c r="A411" s="24">
        <v>18003</v>
      </c>
      <c r="B411" s="124" t="s">
        <v>341</v>
      </c>
      <c r="C411" s="125"/>
      <c r="D411" s="126"/>
      <c r="E411" s="126"/>
      <c r="F411" s="126"/>
      <c r="G411" s="126"/>
      <c r="H411" s="24">
        <f>'[1]9 мес.'!H463+'[1]IV кв'!H463</f>
        <v>3</v>
      </c>
      <c r="I411" s="24">
        <f>'[1]9 мес.'!I463+'[1]IV кв'!I463</f>
        <v>2</v>
      </c>
      <c r="J411" s="14"/>
      <c r="K411" s="14"/>
      <c r="L411" s="14"/>
      <c r="M411" s="14"/>
      <c r="N411" s="14"/>
      <c r="O411" s="14"/>
      <c r="P411" s="14"/>
      <c r="Q411" s="14"/>
    </row>
    <row r="412" spans="1:17" x14ac:dyDescent="0.25">
      <c r="A412" s="24">
        <v>18004</v>
      </c>
      <c r="B412" s="140" t="s">
        <v>372</v>
      </c>
      <c r="C412" s="141"/>
      <c r="D412" s="141"/>
      <c r="E412" s="141"/>
      <c r="F412" s="141"/>
      <c r="G412" s="142"/>
      <c r="H412" s="24">
        <f>'[1]9 мес.'!H464+'[1]IV кв'!H464</f>
        <v>1</v>
      </c>
      <c r="I412" s="24"/>
      <c r="J412" s="14"/>
      <c r="K412" s="14"/>
      <c r="L412" s="14"/>
      <c r="M412" s="14"/>
      <c r="N412" s="14"/>
      <c r="O412" s="14"/>
      <c r="P412" s="14"/>
      <c r="Q412" s="14"/>
    </row>
    <row r="413" spans="1:17" ht="30" customHeight="1" x14ac:dyDescent="0.25">
      <c r="A413" s="24">
        <v>18005</v>
      </c>
      <c r="B413" s="124" t="s">
        <v>342</v>
      </c>
      <c r="C413" s="125"/>
      <c r="D413" s="126"/>
      <c r="E413" s="126"/>
      <c r="F413" s="126"/>
      <c r="G413" s="126"/>
      <c r="H413" s="24">
        <f>'[1]9 мес.'!H465+'[1]IV кв'!H465</f>
        <v>6</v>
      </c>
      <c r="I413" s="24">
        <f>'[1]9 мес.'!I465+'[1]IV кв'!I465</f>
        <v>7</v>
      </c>
      <c r="J413" s="14"/>
      <c r="K413" s="14"/>
      <c r="L413" s="14"/>
      <c r="M413" s="14"/>
      <c r="N413" s="14"/>
      <c r="O413" s="14"/>
      <c r="P413" s="14"/>
      <c r="Q413" s="14"/>
    </row>
    <row r="414" spans="1:17" x14ac:dyDescent="0.25">
      <c r="A414" s="24">
        <v>18007</v>
      </c>
      <c r="B414" s="124" t="s">
        <v>343</v>
      </c>
      <c r="C414" s="125"/>
      <c r="D414" s="126"/>
      <c r="E414" s="126"/>
      <c r="F414" s="126"/>
      <c r="G414" s="126"/>
      <c r="H414" s="24">
        <f>'[1]9 мес.'!H467+'[1]IV кв'!H467</f>
        <v>2</v>
      </c>
      <c r="I414" s="24">
        <f>'[1]9 мес.'!I467+'[1]IV кв'!I467</f>
        <v>2</v>
      </c>
      <c r="J414" s="14"/>
      <c r="K414" s="14"/>
      <c r="L414" s="14"/>
      <c r="M414" s="14"/>
      <c r="N414" s="14"/>
      <c r="O414" s="14"/>
      <c r="P414" s="14"/>
      <c r="Q414" s="14"/>
    </row>
    <row r="415" spans="1:17" ht="13.5" customHeight="1" x14ac:dyDescent="0.25">
      <c r="A415" s="24"/>
      <c r="B415" s="127" t="s">
        <v>17</v>
      </c>
      <c r="C415" s="128"/>
      <c r="D415" s="126"/>
      <c r="E415" s="126"/>
      <c r="F415" s="126"/>
      <c r="G415" s="126"/>
      <c r="H415" s="24">
        <f>SUM(H410:H414)</f>
        <v>28</v>
      </c>
      <c r="I415" s="24">
        <f>SUM(I410:I414)</f>
        <v>34</v>
      </c>
      <c r="J415" s="14"/>
      <c r="K415" s="14"/>
      <c r="L415" s="14"/>
      <c r="M415" s="14"/>
      <c r="N415" s="14"/>
      <c r="O415" s="14"/>
      <c r="P415" s="14"/>
      <c r="Q415" s="14"/>
    </row>
    <row r="416" spans="1:17" ht="13.5" customHeight="1" x14ac:dyDescent="0.25">
      <c r="A416" s="67"/>
      <c r="B416" s="162"/>
      <c r="C416" s="162"/>
      <c r="D416" s="31"/>
      <c r="E416" s="31"/>
      <c r="J416" s="14"/>
      <c r="K416" s="14"/>
      <c r="L416" s="14"/>
      <c r="M416" s="14"/>
      <c r="N416" s="14"/>
      <c r="O416" s="14"/>
      <c r="P416" s="14"/>
      <c r="Q416" s="14"/>
    </row>
    <row r="417" spans="1:17" x14ac:dyDescent="0.25">
      <c r="A417" s="147" t="s">
        <v>344</v>
      </c>
      <c r="B417" s="148"/>
      <c r="C417" s="148"/>
      <c r="D417" s="148"/>
      <c r="E417" s="148"/>
      <c r="J417" s="14"/>
      <c r="K417" s="14"/>
      <c r="L417" s="14"/>
      <c r="M417" s="14"/>
      <c r="N417" s="14"/>
      <c r="O417" s="14"/>
      <c r="P417" s="14"/>
      <c r="Q417" s="14"/>
    </row>
    <row r="418" spans="1:17" ht="15" customHeight="1" x14ac:dyDescent="0.25">
      <c r="A418" s="30"/>
      <c r="B418" s="150">
        <f>H422+I422</f>
        <v>44</v>
      </c>
      <c r="C418" s="123"/>
      <c r="D418" s="82" t="s">
        <v>137</v>
      </c>
      <c r="E418" s="30"/>
      <c r="J418" s="14"/>
      <c r="K418" s="14"/>
      <c r="L418" s="14"/>
      <c r="M418" s="14"/>
      <c r="N418" s="14"/>
      <c r="O418" s="14"/>
      <c r="P418" s="14"/>
      <c r="Q418" s="14"/>
    </row>
    <row r="419" spans="1:17" ht="15" customHeight="1" x14ac:dyDescent="0.2">
      <c r="A419" s="158"/>
      <c r="B419" s="159"/>
      <c r="C419" s="159"/>
      <c r="D419" s="159"/>
      <c r="E419" s="159"/>
      <c r="F419" s="86"/>
      <c r="G419" s="86"/>
      <c r="H419" s="131" t="s">
        <v>345</v>
      </c>
      <c r="I419" s="132"/>
      <c r="J419" s="14"/>
      <c r="K419" s="14"/>
      <c r="L419" s="14"/>
      <c r="M419" s="14"/>
      <c r="N419" s="14"/>
      <c r="O419" s="14"/>
      <c r="P419" s="14"/>
      <c r="Q419" s="14"/>
    </row>
    <row r="420" spans="1:17" x14ac:dyDescent="0.2">
      <c r="A420" s="19"/>
      <c r="B420" s="160" t="s">
        <v>338</v>
      </c>
      <c r="C420" s="161"/>
      <c r="D420" s="135"/>
      <c r="E420" s="135"/>
      <c r="F420" s="135"/>
      <c r="G420" s="135"/>
      <c r="H420" s="19" t="s">
        <v>140</v>
      </c>
      <c r="I420" s="19" t="s">
        <v>141</v>
      </c>
      <c r="J420" s="14"/>
      <c r="K420" s="14"/>
      <c r="L420" s="14"/>
      <c r="M420" s="14"/>
      <c r="N420" s="14"/>
      <c r="O420" s="14"/>
      <c r="P420" s="14"/>
      <c r="Q420" s="14"/>
    </row>
    <row r="421" spans="1:17" x14ac:dyDescent="0.25">
      <c r="A421" s="24">
        <v>19001</v>
      </c>
      <c r="B421" s="124" t="s">
        <v>346</v>
      </c>
      <c r="C421" s="125"/>
      <c r="D421" s="126"/>
      <c r="E421" s="126"/>
      <c r="F421" s="126"/>
      <c r="G421" s="126"/>
      <c r="H421" s="24">
        <f>'[1]9 мес.'!H474+'[1]IV кв'!H474</f>
        <v>6</v>
      </c>
      <c r="I421" s="24">
        <f>'[1]9 мес.'!I474+'[1]IV кв'!I474</f>
        <v>38</v>
      </c>
      <c r="J421" s="14"/>
      <c r="K421" s="14"/>
      <c r="L421" s="14"/>
      <c r="M421" s="14"/>
      <c r="N421" s="14"/>
      <c r="O421" s="14"/>
      <c r="P421" s="14"/>
      <c r="Q421" s="14"/>
    </row>
    <row r="422" spans="1:17" x14ac:dyDescent="0.25">
      <c r="A422" s="24"/>
      <c r="B422" s="127" t="s">
        <v>17</v>
      </c>
      <c r="C422" s="128"/>
      <c r="D422" s="126"/>
      <c r="E422" s="126"/>
      <c r="F422" s="126"/>
      <c r="G422" s="126"/>
      <c r="H422" s="24">
        <f>SUM(H421:H421)</f>
        <v>6</v>
      </c>
      <c r="I422" s="24">
        <f>SUM(I421:I421)</f>
        <v>38</v>
      </c>
      <c r="J422" s="14"/>
      <c r="K422" s="14"/>
      <c r="L422" s="14"/>
      <c r="M422" s="14"/>
      <c r="N422" s="14"/>
      <c r="O422" s="14"/>
      <c r="P422" s="14"/>
      <c r="Q422" s="14"/>
    </row>
    <row r="423" spans="1:17" ht="12.75" customHeight="1" x14ac:dyDescent="0.25">
      <c r="A423" s="67"/>
      <c r="B423" s="162"/>
      <c r="C423" s="162"/>
      <c r="D423" s="31"/>
      <c r="E423" s="31"/>
      <c r="J423" s="14"/>
      <c r="K423" s="14"/>
      <c r="L423" s="14"/>
      <c r="M423" s="14"/>
      <c r="N423" s="14"/>
      <c r="O423" s="14"/>
      <c r="P423" s="14"/>
      <c r="Q423" s="14"/>
    </row>
    <row r="424" spans="1:17" x14ac:dyDescent="0.25">
      <c r="A424" s="147" t="s">
        <v>347</v>
      </c>
      <c r="B424" s="147"/>
      <c r="C424" s="147"/>
      <c r="D424" s="147"/>
      <c r="E424" s="147"/>
      <c r="F424" s="2"/>
      <c r="G424" s="2"/>
      <c r="H424" s="2"/>
      <c r="I424" s="2"/>
      <c r="J424" s="14"/>
      <c r="K424" s="14"/>
      <c r="L424" s="14"/>
      <c r="M424" s="14"/>
      <c r="N424" s="14"/>
      <c r="O424" s="14"/>
      <c r="P424" s="14"/>
      <c r="Q424" s="14"/>
    </row>
    <row r="425" spans="1:17" ht="14.25" customHeight="1" x14ac:dyDescent="0.25">
      <c r="A425" s="30"/>
      <c r="B425" s="151" t="s">
        <v>348</v>
      </c>
      <c r="C425" s="151"/>
      <c r="D425" s="123"/>
      <c r="E425" s="30"/>
      <c r="F425" s="2"/>
      <c r="G425" s="2"/>
      <c r="H425" s="2"/>
      <c r="I425" s="2"/>
      <c r="J425" s="14"/>
      <c r="K425" s="14"/>
      <c r="L425" s="14"/>
      <c r="M425" s="14"/>
      <c r="N425" s="14"/>
      <c r="O425" s="14"/>
      <c r="P425" s="14"/>
      <c r="Q425" s="14"/>
    </row>
    <row r="426" spans="1:17" ht="12.75" customHeight="1" x14ac:dyDescent="0.25">
      <c r="A426" s="27"/>
      <c r="B426" s="123"/>
      <c r="C426" s="123"/>
      <c r="D426" s="30"/>
      <c r="E426" s="30"/>
      <c r="F426" s="2"/>
      <c r="G426" s="2"/>
      <c r="H426" s="2"/>
      <c r="I426" s="2"/>
      <c r="J426" s="14"/>
      <c r="K426" s="14"/>
      <c r="L426" s="14"/>
      <c r="M426" s="14"/>
      <c r="N426" s="14"/>
      <c r="O426" s="14"/>
      <c r="P426" s="14"/>
      <c r="Q426" s="14"/>
    </row>
    <row r="427" spans="1:17" ht="30.75" customHeight="1" x14ac:dyDescent="0.25">
      <c r="A427" s="152" t="s">
        <v>349</v>
      </c>
      <c r="B427" s="153"/>
      <c r="C427" s="153"/>
      <c r="D427" s="153"/>
      <c r="E427" s="153"/>
      <c r="F427" s="149"/>
      <c r="G427" s="149"/>
      <c r="H427" s="149"/>
      <c r="I427" s="149"/>
      <c r="J427" s="14"/>
      <c r="K427" s="14"/>
      <c r="L427" s="14"/>
      <c r="M427" s="14"/>
      <c r="N427" s="14"/>
      <c r="O427" s="14"/>
      <c r="P427" s="14"/>
      <c r="Q427" s="14"/>
    </row>
    <row r="428" spans="1:17" ht="15" customHeight="1" x14ac:dyDescent="0.25">
      <c r="A428" s="2"/>
      <c r="B428" s="154">
        <f>H432+I432</f>
        <v>2</v>
      </c>
      <c r="C428" s="155"/>
      <c r="D428" s="99" t="s">
        <v>197</v>
      </c>
      <c r="E428" s="2"/>
      <c r="F428" s="100"/>
      <c r="G428" s="100"/>
      <c r="H428" s="100"/>
      <c r="I428" s="100"/>
      <c r="J428" s="14"/>
      <c r="K428" s="14"/>
      <c r="L428" s="14"/>
      <c r="M428" s="14"/>
      <c r="N428" s="14"/>
      <c r="O428" s="14"/>
      <c r="P428" s="14"/>
      <c r="Q428" s="14"/>
    </row>
    <row r="429" spans="1:17" x14ac:dyDescent="0.2">
      <c r="A429" s="156" t="s">
        <v>350</v>
      </c>
      <c r="B429" s="132"/>
      <c r="C429" s="132"/>
      <c r="D429" s="132"/>
      <c r="E429" s="132"/>
      <c r="F429" s="157"/>
      <c r="G429" s="157"/>
      <c r="H429" s="157"/>
      <c r="I429" s="157"/>
      <c r="J429" s="14"/>
      <c r="K429" s="14"/>
      <c r="L429" s="14"/>
      <c r="M429" s="14"/>
      <c r="N429" s="14"/>
      <c r="O429" s="14"/>
      <c r="P429" s="14"/>
      <c r="Q429" s="14"/>
    </row>
    <row r="430" spans="1:17" x14ac:dyDescent="0.2">
      <c r="A430" s="87" t="s">
        <v>6</v>
      </c>
      <c r="B430" s="136" t="s">
        <v>338</v>
      </c>
      <c r="C430" s="137"/>
      <c r="D430" s="138"/>
      <c r="E430" s="138"/>
      <c r="F430" s="138"/>
      <c r="G430" s="139"/>
      <c r="H430" s="17" t="s">
        <v>140</v>
      </c>
      <c r="I430" s="17" t="s">
        <v>351</v>
      </c>
      <c r="J430" s="14"/>
      <c r="K430" s="14"/>
      <c r="L430" s="14"/>
      <c r="M430" s="14"/>
      <c r="N430" s="14"/>
      <c r="O430" s="14"/>
      <c r="P430" s="14"/>
      <c r="Q430" s="14"/>
    </row>
    <row r="431" spans="1:17" ht="15.75" customHeight="1" x14ac:dyDescent="0.25">
      <c r="A431" s="24">
        <v>21003</v>
      </c>
      <c r="B431" s="140" t="s">
        <v>352</v>
      </c>
      <c r="C431" s="141"/>
      <c r="D431" s="141"/>
      <c r="E431" s="141"/>
      <c r="F431" s="141"/>
      <c r="G431" s="142"/>
      <c r="H431" s="20">
        <f>'[1]9 мес.'!H485+'[1]IV кв'!H485</f>
        <v>1</v>
      </c>
      <c r="I431" s="20">
        <f>'[1]9 мес.'!I485+'[1]IV кв'!I485</f>
        <v>1</v>
      </c>
      <c r="J431" s="14"/>
      <c r="K431" s="14"/>
      <c r="L431" s="14"/>
      <c r="M431" s="14"/>
      <c r="N431" s="14"/>
      <c r="O431" s="14"/>
      <c r="P431" s="14"/>
      <c r="Q431" s="14"/>
    </row>
    <row r="432" spans="1:17" ht="18" customHeight="1" x14ac:dyDescent="0.25">
      <c r="A432" s="20"/>
      <c r="B432" s="143" t="s">
        <v>17</v>
      </c>
      <c r="C432" s="144"/>
      <c r="D432" s="145"/>
      <c r="E432" s="145"/>
      <c r="F432" s="145"/>
      <c r="G432" s="146"/>
      <c r="H432" s="20">
        <f>SUM(H431:H431)</f>
        <v>1</v>
      </c>
      <c r="I432" s="20">
        <f>SUM(I431:I431)</f>
        <v>1</v>
      </c>
      <c r="J432" s="14"/>
      <c r="K432" s="14"/>
      <c r="L432" s="14"/>
      <c r="M432" s="14"/>
      <c r="N432" s="14"/>
      <c r="O432" s="14"/>
      <c r="P432" s="14"/>
      <c r="Q432" s="14"/>
    </row>
    <row r="433" spans="1:17" ht="14.25" customHeight="1" x14ac:dyDescent="0.25">
      <c r="A433" s="101"/>
      <c r="B433" s="102"/>
      <c r="C433" s="103"/>
      <c r="D433" s="10"/>
      <c r="E433" s="10"/>
      <c r="F433" s="10"/>
      <c r="G433" s="10"/>
      <c r="H433" s="101"/>
      <c r="I433" s="101"/>
      <c r="J433" s="14"/>
      <c r="K433" s="14"/>
      <c r="L433" s="14"/>
      <c r="M433" s="14"/>
      <c r="N433" s="14"/>
      <c r="O433" s="14"/>
      <c r="P433" s="14"/>
      <c r="Q433" s="14"/>
    </row>
    <row r="434" spans="1:17" x14ac:dyDescent="0.25">
      <c r="A434" s="147" t="s">
        <v>353</v>
      </c>
      <c r="B434" s="148"/>
      <c r="C434" s="148"/>
      <c r="D434" s="148"/>
      <c r="E434" s="148"/>
      <c r="F434" s="149"/>
      <c r="G434" s="149"/>
      <c r="H434" s="149"/>
      <c r="I434" s="149"/>
      <c r="J434" s="14"/>
      <c r="K434" s="14"/>
      <c r="L434" s="14"/>
      <c r="M434" s="14"/>
      <c r="N434" s="14"/>
      <c r="O434" s="14"/>
      <c r="P434" s="14"/>
      <c r="Q434" s="14"/>
    </row>
    <row r="435" spans="1:17" ht="16.5" customHeight="1" x14ac:dyDescent="0.25">
      <c r="A435" s="27"/>
      <c r="B435" s="150">
        <f>H446+I446</f>
        <v>317</v>
      </c>
      <c r="C435" s="123"/>
      <c r="D435" s="82" t="s">
        <v>137</v>
      </c>
      <c r="E435" s="30"/>
      <c r="F435" s="2"/>
      <c r="G435" s="2"/>
      <c r="H435" s="2"/>
      <c r="I435" s="2"/>
      <c r="J435" s="14"/>
      <c r="K435" s="14"/>
      <c r="L435" s="14"/>
      <c r="M435" s="14"/>
      <c r="N435" s="14"/>
      <c r="O435" s="14"/>
      <c r="P435" s="14"/>
      <c r="Q435" s="14"/>
    </row>
    <row r="436" spans="1:17" x14ac:dyDescent="0.2">
      <c r="A436" s="104" t="s">
        <v>354</v>
      </c>
      <c r="B436" s="84"/>
      <c r="C436" s="129"/>
      <c r="D436" s="130"/>
      <c r="E436" s="130"/>
      <c r="F436" s="86"/>
      <c r="G436" s="86"/>
      <c r="H436" s="131" t="s">
        <v>355</v>
      </c>
      <c r="I436" s="132"/>
      <c r="J436" s="14"/>
      <c r="K436" s="14"/>
      <c r="L436" s="14"/>
      <c r="M436" s="14"/>
      <c r="N436" s="14"/>
      <c r="O436" s="14"/>
      <c r="P436" s="14"/>
      <c r="Q436" s="14"/>
    </row>
    <row r="437" spans="1:17" x14ac:dyDescent="0.2">
      <c r="A437" s="19"/>
      <c r="B437" s="133" t="s">
        <v>139</v>
      </c>
      <c r="C437" s="134"/>
      <c r="D437" s="135"/>
      <c r="E437" s="135"/>
      <c r="F437" s="135"/>
      <c r="G437" s="135"/>
      <c r="H437" s="19" t="s">
        <v>140</v>
      </c>
      <c r="I437" s="19" t="s">
        <v>141</v>
      </c>
      <c r="J437" s="14"/>
      <c r="K437" s="14"/>
      <c r="L437" s="14"/>
      <c r="M437" s="14"/>
      <c r="N437" s="14"/>
      <c r="O437" s="14"/>
      <c r="P437" s="14"/>
      <c r="Q437" s="14"/>
    </row>
    <row r="438" spans="1:17" ht="30" customHeight="1" x14ac:dyDescent="0.25">
      <c r="A438" s="24">
        <v>22001</v>
      </c>
      <c r="B438" s="124" t="s">
        <v>356</v>
      </c>
      <c r="C438" s="125"/>
      <c r="D438" s="126"/>
      <c r="E438" s="126"/>
      <c r="F438" s="126"/>
      <c r="G438" s="126"/>
      <c r="H438" s="24">
        <f>'[1]9 мес.'!H492+'[1]IV кв'!H492</f>
        <v>11</v>
      </c>
      <c r="I438" s="24">
        <f>'[1]9 мес.'!I492+'[1]IV кв'!I492</f>
        <v>24</v>
      </c>
      <c r="J438" s="14"/>
      <c r="K438" s="14"/>
      <c r="L438" s="14"/>
      <c r="M438" s="14"/>
      <c r="N438" s="14"/>
      <c r="O438" s="14"/>
      <c r="P438" s="14"/>
      <c r="Q438" s="14"/>
    </row>
    <row r="439" spans="1:17" x14ac:dyDescent="0.25">
      <c r="A439" s="24">
        <v>22002</v>
      </c>
      <c r="B439" s="124" t="s">
        <v>357</v>
      </c>
      <c r="C439" s="125"/>
      <c r="D439" s="126"/>
      <c r="E439" s="126"/>
      <c r="F439" s="126"/>
      <c r="G439" s="126"/>
      <c r="H439" s="24">
        <f>'[1]9 мес.'!H493+'[1]IV кв'!H493</f>
        <v>6</v>
      </c>
      <c r="I439" s="24">
        <f>'[1]9 мес.'!I493+'[1]IV кв'!I493</f>
        <v>7</v>
      </c>
      <c r="J439" s="14"/>
      <c r="K439" s="14"/>
      <c r="L439" s="14"/>
      <c r="M439" s="14"/>
      <c r="N439" s="14"/>
      <c r="O439" s="14"/>
      <c r="P439" s="14"/>
      <c r="Q439" s="14"/>
    </row>
    <row r="440" spans="1:17" ht="30" customHeight="1" x14ac:dyDescent="0.25">
      <c r="A440" s="24">
        <v>22003</v>
      </c>
      <c r="B440" s="124" t="s">
        <v>358</v>
      </c>
      <c r="C440" s="125"/>
      <c r="D440" s="126"/>
      <c r="E440" s="126"/>
      <c r="F440" s="126"/>
      <c r="G440" s="126"/>
      <c r="H440" s="24">
        <f>'[1]9 мес.'!H494+'[1]IV кв'!H494</f>
        <v>19</v>
      </c>
      <c r="I440" s="24">
        <f>'[1]9 мес.'!I494+'[1]IV кв'!I494</f>
        <v>69</v>
      </c>
      <c r="J440" s="14"/>
      <c r="K440" s="14"/>
      <c r="L440" s="14"/>
      <c r="M440" s="14"/>
      <c r="N440" s="14"/>
      <c r="O440" s="14"/>
      <c r="P440" s="14"/>
      <c r="Q440" s="14"/>
    </row>
    <row r="441" spans="1:17" ht="47.25" customHeight="1" x14ac:dyDescent="0.25">
      <c r="A441" s="24">
        <v>22004</v>
      </c>
      <c r="B441" s="124" t="s">
        <v>359</v>
      </c>
      <c r="C441" s="125"/>
      <c r="D441" s="126"/>
      <c r="E441" s="126"/>
      <c r="F441" s="126"/>
      <c r="G441" s="126"/>
      <c r="H441" s="24">
        <f>'[1]9 мес.'!H495+'[1]IV кв'!H495</f>
        <v>12</v>
      </c>
      <c r="I441" s="24">
        <f>'[1]9 мес.'!I495+'[1]IV кв'!I495</f>
        <v>30</v>
      </c>
      <c r="J441" s="14"/>
      <c r="K441" s="14"/>
      <c r="L441" s="14"/>
      <c r="M441" s="14"/>
      <c r="N441" s="14"/>
      <c r="O441" s="14"/>
      <c r="P441" s="14"/>
      <c r="Q441" s="14"/>
    </row>
    <row r="442" spans="1:17" ht="30" customHeight="1" x14ac:dyDescent="0.25">
      <c r="A442" s="24">
        <v>22005</v>
      </c>
      <c r="B442" s="124" t="s">
        <v>360</v>
      </c>
      <c r="C442" s="125"/>
      <c r="D442" s="126"/>
      <c r="E442" s="126"/>
      <c r="F442" s="126"/>
      <c r="G442" s="126"/>
      <c r="H442" s="24">
        <f>'[1]9 мес.'!H496+'[1]IV кв'!H496</f>
        <v>16</v>
      </c>
      <c r="I442" s="24">
        <f>'[1]9 мес.'!I496+'[1]IV кв'!I496</f>
        <v>68</v>
      </c>
      <c r="J442" s="14"/>
      <c r="K442" s="14"/>
      <c r="L442" s="14"/>
      <c r="M442" s="14"/>
      <c r="N442" s="14"/>
      <c r="O442" s="14"/>
      <c r="P442" s="14"/>
      <c r="Q442" s="14"/>
    </row>
    <row r="443" spans="1:17" ht="30" customHeight="1" x14ac:dyDescent="0.25">
      <c r="A443" s="24">
        <v>22006</v>
      </c>
      <c r="B443" s="124" t="s">
        <v>361</v>
      </c>
      <c r="C443" s="125"/>
      <c r="D443" s="126"/>
      <c r="E443" s="126"/>
      <c r="F443" s="126"/>
      <c r="G443" s="126"/>
      <c r="H443" s="24">
        <f>'[1]9 мес.'!H497+'[1]IV кв'!H497</f>
        <v>20</v>
      </c>
      <c r="I443" s="24">
        <f>'[1]9 мес.'!I497+'[1]IV кв'!I497</f>
        <v>14</v>
      </c>
      <c r="J443" s="14"/>
      <c r="K443" s="14"/>
      <c r="L443" s="14"/>
      <c r="M443" s="14"/>
      <c r="N443" s="14"/>
      <c r="O443" s="14"/>
      <c r="P443" s="14"/>
      <c r="Q443" s="14"/>
    </row>
    <row r="444" spans="1:17" x14ac:dyDescent="0.25">
      <c r="A444" s="24">
        <v>22007</v>
      </c>
      <c r="B444" s="124" t="s">
        <v>362</v>
      </c>
      <c r="C444" s="125"/>
      <c r="D444" s="126"/>
      <c r="E444" s="126"/>
      <c r="F444" s="126"/>
      <c r="G444" s="126"/>
      <c r="H444" s="24">
        <f>'[1]9 мес.'!H498+'[1]IV кв'!H498</f>
        <v>1</v>
      </c>
      <c r="I444" s="24">
        <f>'[1]9 мес.'!I498+'[1]IV кв'!I498</f>
        <v>3</v>
      </c>
      <c r="J444" s="14"/>
      <c r="K444" s="14"/>
      <c r="L444" s="14"/>
      <c r="M444" s="14"/>
      <c r="N444" s="14"/>
      <c r="O444" s="14"/>
      <c r="P444" s="14"/>
      <c r="Q444" s="14"/>
    </row>
    <row r="445" spans="1:17" x14ac:dyDescent="0.25">
      <c r="A445" s="24">
        <v>22008</v>
      </c>
      <c r="B445" s="124" t="s">
        <v>363</v>
      </c>
      <c r="C445" s="125"/>
      <c r="D445" s="126"/>
      <c r="E445" s="126"/>
      <c r="F445" s="126"/>
      <c r="G445" s="126"/>
      <c r="H445" s="24">
        <f>'[1]9 мес.'!H499+'[1]IV кв'!H499</f>
        <v>8</v>
      </c>
      <c r="I445" s="24">
        <f>'[1]9 мес.'!I499+'[1]IV кв'!I499</f>
        <v>9</v>
      </c>
      <c r="J445" s="14"/>
      <c r="K445" s="14"/>
      <c r="L445" s="14"/>
      <c r="M445" s="14"/>
      <c r="N445" s="14"/>
      <c r="O445" s="14"/>
      <c r="P445" s="14"/>
      <c r="Q445" s="14"/>
    </row>
    <row r="446" spans="1:17" x14ac:dyDescent="0.25">
      <c r="A446" s="24"/>
      <c r="B446" s="127" t="s">
        <v>17</v>
      </c>
      <c r="C446" s="128"/>
      <c r="D446" s="126"/>
      <c r="E446" s="126"/>
      <c r="F446" s="126"/>
      <c r="G446" s="126"/>
      <c r="H446" s="24">
        <f>SUM(H438:H445)</f>
        <v>93</v>
      </c>
      <c r="I446" s="24">
        <f>SUM(I438:I445)</f>
        <v>224</v>
      </c>
      <c r="J446" s="14"/>
      <c r="K446" s="14"/>
      <c r="L446" s="14"/>
      <c r="M446" s="14"/>
      <c r="N446" s="14"/>
      <c r="O446" s="14"/>
      <c r="P446" s="14"/>
      <c r="Q446" s="14"/>
    </row>
    <row r="447" spans="1:17" x14ac:dyDescent="0.25">
      <c r="A447" s="105"/>
      <c r="B447" s="106"/>
      <c r="C447" s="107"/>
      <c r="D447" s="90"/>
      <c r="E447" s="90"/>
      <c r="J447" s="14"/>
      <c r="K447" s="14"/>
      <c r="L447" s="14"/>
      <c r="M447" s="14"/>
      <c r="N447" s="14"/>
      <c r="O447" s="14"/>
      <c r="P447" s="14"/>
      <c r="Q447" s="14"/>
    </row>
    <row r="448" spans="1:17" x14ac:dyDescent="0.25">
      <c r="A448" s="14"/>
      <c r="B448" s="14"/>
      <c r="C448" s="14"/>
      <c r="D448" s="90"/>
      <c r="E448" s="90"/>
      <c r="J448" s="14"/>
      <c r="K448" s="14"/>
      <c r="L448" s="14"/>
      <c r="M448" s="14"/>
      <c r="N448" s="14"/>
      <c r="O448" s="14"/>
      <c r="P448" s="14"/>
      <c r="Q448" s="14"/>
    </row>
    <row r="449" spans="1:17" x14ac:dyDescent="0.25">
      <c r="A449" s="14"/>
      <c r="B449" s="14"/>
      <c r="C449" s="14"/>
      <c r="D449" s="31"/>
      <c r="E449" s="31"/>
      <c r="J449" s="14"/>
      <c r="K449" s="14"/>
      <c r="L449" s="14"/>
      <c r="M449" s="14"/>
      <c r="N449" s="14"/>
      <c r="O449" s="14"/>
      <c r="P449" s="14"/>
      <c r="Q449" s="14"/>
    </row>
    <row r="460" spans="1:17" x14ac:dyDescent="0.25">
      <c r="A460" s="122" t="s">
        <v>364</v>
      </c>
      <c r="B460" s="123"/>
      <c r="C460" s="123"/>
    </row>
  </sheetData>
  <sheetProtection password="CA9C" sheet="1" objects="1" scenarios="1" selectLockedCells="1" selectUnlockedCells="1"/>
  <mergeCells count="439">
    <mergeCell ref="E9:F9"/>
    <mergeCell ref="C10:D10"/>
    <mergeCell ref="E10:F10"/>
    <mergeCell ref="G10:I10"/>
    <mergeCell ref="C11:D11"/>
    <mergeCell ref="E11:F11"/>
    <mergeCell ref="G11:I11"/>
    <mergeCell ref="A1:I1"/>
    <mergeCell ref="A2:I2"/>
    <mergeCell ref="A3:I3"/>
    <mergeCell ref="A5:I5"/>
    <mergeCell ref="C6:I6"/>
    <mergeCell ref="A8:A9"/>
    <mergeCell ref="B8:B9"/>
    <mergeCell ref="C8:F8"/>
    <mergeCell ref="G8:I9"/>
    <mergeCell ref="C9:D9"/>
    <mergeCell ref="C14:D14"/>
    <mergeCell ref="E14:F14"/>
    <mergeCell ref="G14:I14"/>
    <mergeCell ref="C15:D15"/>
    <mergeCell ref="E15:F15"/>
    <mergeCell ref="G15:I15"/>
    <mergeCell ref="C12:D12"/>
    <mergeCell ref="E12:F12"/>
    <mergeCell ref="G12:I12"/>
    <mergeCell ref="C13:D13"/>
    <mergeCell ref="E13:F13"/>
    <mergeCell ref="G13:I13"/>
    <mergeCell ref="A23:A24"/>
    <mergeCell ref="B23:C24"/>
    <mergeCell ref="H23:I24"/>
    <mergeCell ref="D24:E24"/>
    <mergeCell ref="F24:G24"/>
    <mergeCell ref="B25:C25"/>
    <mergeCell ref="H25:I25"/>
    <mergeCell ref="A17:I17"/>
    <mergeCell ref="A18:I18"/>
    <mergeCell ref="A19:I19"/>
    <mergeCell ref="A20:I20"/>
    <mergeCell ref="A21:I21"/>
    <mergeCell ref="E22:G22"/>
    <mergeCell ref="B29:C29"/>
    <mergeCell ref="H29:I29"/>
    <mergeCell ref="B30:C30"/>
    <mergeCell ref="H30:I30"/>
    <mergeCell ref="B31:C31"/>
    <mergeCell ref="H31:I31"/>
    <mergeCell ref="B26:C26"/>
    <mergeCell ref="H26:I26"/>
    <mergeCell ref="B27:C27"/>
    <mergeCell ref="H27:I27"/>
    <mergeCell ref="B28:C28"/>
    <mergeCell ref="H28:I28"/>
    <mergeCell ref="B35:C35"/>
    <mergeCell ref="H35:I35"/>
    <mergeCell ref="B36:C36"/>
    <mergeCell ref="H36:I36"/>
    <mergeCell ref="B37:C37"/>
    <mergeCell ref="H37:I37"/>
    <mergeCell ref="B32:C32"/>
    <mergeCell ref="H32:I32"/>
    <mergeCell ref="B33:C33"/>
    <mergeCell ref="H33:I33"/>
    <mergeCell ref="B34:C34"/>
    <mergeCell ref="H34:I34"/>
    <mergeCell ref="B71:F71"/>
    <mergeCell ref="B73:F73"/>
    <mergeCell ref="F44:H44"/>
    <mergeCell ref="A67:H67"/>
    <mergeCell ref="B68:C68"/>
    <mergeCell ref="D69:E69"/>
    <mergeCell ref="H69:I69"/>
    <mergeCell ref="B70:F70"/>
    <mergeCell ref="A39:I39"/>
    <mergeCell ref="A40:I40"/>
    <mergeCell ref="B41:C41"/>
    <mergeCell ref="H42:I42"/>
    <mergeCell ref="A43:A45"/>
    <mergeCell ref="B43:B45"/>
    <mergeCell ref="C43:E43"/>
    <mergeCell ref="F43:H43"/>
    <mergeCell ref="I43:I45"/>
    <mergeCell ref="C44:E44"/>
    <mergeCell ref="B81:F81"/>
    <mergeCell ref="B83:F83"/>
    <mergeCell ref="B84:F84"/>
    <mergeCell ref="B85:F85"/>
    <mergeCell ref="B74:F74"/>
    <mergeCell ref="B76:F76"/>
    <mergeCell ref="B78:F78"/>
    <mergeCell ref="B79:F79"/>
    <mergeCell ref="B80:F80"/>
    <mergeCell ref="B100:F100"/>
    <mergeCell ref="B102:F102"/>
    <mergeCell ref="B103:F103"/>
    <mergeCell ref="B105:F105"/>
    <mergeCell ref="B106:F106"/>
    <mergeCell ref="B91:F91"/>
    <mergeCell ref="B95:F95"/>
    <mergeCell ref="B96:F96"/>
    <mergeCell ref="B86:F86"/>
    <mergeCell ref="B87:F87"/>
    <mergeCell ref="B88:F88"/>
    <mergeCell ref="B89:F89"/>
    <mergeCell ref="B90:F90"/>
    <mergeCell ref="C113:E113"/>
    <mergeCell ref="F113:H113"/>
    <mergeCell ref="A139:H139"/>
    <mergeCell ref="A140:I140"/>
    <mergeCell ref="B141:C141"/>
    <mergeCell ref="H142:I142"/>
    <mergeCell ref="A108:I108"/>
    <mergeCell ref="B109:C109"/>
    <mergeCell ref="D109:E109"/>
    <mergeCell ref="A110:I110"/>
    <mergeCell ref="H111:I111"/>
    <mergeCell ref="A112:A114"/>
    <mergeCell ref="B112:B114"/>
    <mergeCell ref="C112:E112"/>
    <mergeCell ref="F112:H112"/>
    <mergeCell ref="I112:I114"/>
    <mergeCell ref="B146:G146"/>
    <mergeCell ref="B147:G147"/>
    <mergeCell ref="B148:G148"/>
    <mergeCell ref="B149:G149"/>
    <mergeCell ref="B143:G143"/>
    <mergeCell ref="B145:G145"/>
    <mergeCell ref="B144:G144"/>
    <mergeCell ref="B157:G157"/>
    <mergeCell ref="B159:G159"/>
    <mergeCell ref="B160:G160"/>
    <mergeCell ref="A162:I162"/>
    <mergeCell ref="B163:C163"/>
    <mergeCell ref="H164:I164"/>
    <mergeCell ref="B150:G150"/>
    <mergeCell ref="B153:G153"/>
    <mergeCell ref="B154:G154"/>
    <mergeCell ref="B155:G155"/>
    <mergeCell ref="B156:G156"/>
    <mergeCell ref="B152:G152"/>
    <mergeCell ref="B151:G151"/>
    <mergeCell ref="B158:G158"/>
    <mergeCell ref="B171:G171"/>
    <mergeCell ref="B172:G172"/>
    <mergeCell ref="B173:G173"/>
    <mergeCell ref="B174:G174"/>
    <mergeCell ref="B175:G175"/>
    <mergeCell ref="B165:G165"/>
    <mergeCell ref="B166:G166"/>
    <mergeCell ref="B167:G167"/>
    <mergeCell ref="B168:G168"/>
    <mergeCell ref="B169:G169"/>
    <mergeCell ref="B170:G170"/>
    <mergeCell ref="B183:C183"/>
    <mergeCell ref="H183:I183"/>
    <mergeCell ref="B184:G184"/>
    <mergeCell ref="B185:G185"/>
    <mergeCell ref="B186:G186"/>
    <mergeCell ref="B176:G176"/>
    <mergeCell ref="B177:G177"/>
    <mergeCell ref="B178:G178"/>
    <mergeCell ref="B179:G179"/>
    <mergeCell ref="A181:I181"/>
    <mergeCell ref="B182:C182"/>
    <mergeCell ref="B192:C192"/>
    <mergeCell ref="A193:I193"/>
    <mergeCell ref="B194:C194"/>
    <mergeCell ref="B195:C195"/>
    <mergeCell ref="H195:I195"/>
    <mergeCell ref="B196:G196"/>
    <mergeCell ref="B187:G187"/>
    <mergeCell ref="B188:G188"/>
    <mergeCell ref="B189:G189"/>
    <mergeCell ref="B190:G190"/>
    <mergeCell ref="B191:G191"/>
    <mergeCell ref="B203:G203"/>
    <mergeCell ref="B204:G204"/>
    <mergeCell ref="B205:G205"/>
    <mergeCell ref="B206:G206"/>
    <mergeCell ref="B207:G207"/>
    <mergeCell ref="B197:G197"/>
    <mergeCell ref="B198:G198"/>
    <mergeCell ref="B199:G199"/>
    <mergeCell ref="B200:G200"/>
    <mergeCell ref="B201:G201"/>
    <mergeCell ref="B202:G202"/>
    <mergeCell ref="B213:G213"/>
    <mergeCell ref="B214:G214"/>
    <mergeCell ref="B215:G215"/>
    <mergeCell ref="B216:G216"/>
    <mergeCell ref="B217:G217"/>
    <mergeCell ref="B208:C208"/>
    <mergeCell ref="A209:I209"/>
    <mergeCell ref="B210:C210"/>
    <mergeCell ref="B211:C211"/>
    <mergeCell ref="H211:I211"/>
    <mergeCell ref="B212:G212"/>
    <mergeCell ref="B223:G223"/>
    <mergeCell ref="B224:G224"/>
    <mergeCell ref="B225:G225"/>
    <mergeCell ref="B218:C218"/>
    <mergeCell ref="A219:I219"/>
    <mergeCell ref="B220:C220"/>
    <mergeCell ref="D220:E220"/>
    <mergeCell ref="F221:I221"/>
    <mergeCell ref="B222:G222"/>
    <mergeCell ref="B231:G231"/>
    <mergeCell ref="B232:G232"/>
    <mergeCell ref="B233:G233"/>
    <mergeCell ref="B234:C234"/>
    <mergeCell ref="A235:E235"/>
    <mergeCell ref="B236:C236"/>
    <mergeCell ref="B226:G226"/>
    <mergeCell ref="B227:G227"/>
    <mergeCell ref="B228:G228"/>
    <mergeCell ref="B229:G229"/>
    <mergeCell ref="B230:G230"/>
    <mergeCell ref="B244:C244"/>
    <mergeCell ref="A245:I245"/>
    <mergeCell ref="B246:C246"/>
    <mergeCell ref="A247:E247"/>
    <mergeCell ref="H247:I247"/>
    <mergeCell ref="B248:G248"/>
    <mergeCell ref="B238:G238"/>
    <mergeCell ref="B239:G239"/>
    <mergeCell ref="B240:G240"/>
    <mergeCell ref="B241:G241"/>
    <mergeCell ref="B242:G242"/>
    <mergeCell ref="B243:G243"/>
    <mergeCell ref="B255:G255"/>
    <mergeCell ref="B256:G256"/>
    <mergeCell ref="B257:G257"/>
    <mergeCell ref="B258:G258"/>
    <mergeCell ref="B259:G259"/>
    <mergeCell ref="B260:G260"/>
    <mergeCell ref="B249:G249"/>
    <mergeCell ref="B250:G250"/>
    <mergeCell ref="B251:G251"/>
    <mergeCell ref="B252:G252"/>
    <mergeCell ref="B253:G253"/>
    <mergeCell ref="B254:G254"/>
    <mergeCell ref="B267:G267"/>
    <mergeCell ref="B268:G268"/>
    <mergeCell ref="B269:G269"/>
    <mergeCell ref="B270:G270"/>
    <mergeCell ref="B271:G271"/>
    <mergeCell ref="B261:G261"/>
    <mergeCell ref="B262:G262"/>
    <mergeCell ref="B263:G263"/>
    <mergeCell ref="B264:G264"/>
    <mergeCell ref="B265:G265"/>
    <mergeCell ref="B266:G266"/>
    <mergeCell ref="B278:G278"/>
    <mergeCell ref="B279:G279"/>
    <mergeCell ref="B280:C280"/>
    <mergeCell ref="A281:I281"/>
    <mergeCell ref="B282:C282"/>
    <mergeCell ref="A283:E283"/>
    <mergeCell ref="H283:I283"/>
    <mergeCell ref="B272:G272"/>
    <mergeCell ref="B273:G273"/>
    <mergeCell ref="B274:G274"/>
    <mergeCell ref="B275:G275"/>
    <mergeCell ref="B276:G276"/>
    <mergeCell ref="B277:G277"/>
    <mergeCell ref="B290:G290"/>
    <mergeCell ref="B291:G291"/>
    <mergeCell ref="B292:G292"/>
    <mergeCell ref="B293:G293"/>
    <mergeCell ref="B284:G284"/>
    <mergeCell ref="B285:G285"/>
    <mergeCell ref="B286:G286"/>
    <mergeCell ref="B287:G287"/>
    <mergeCell ref="B288:G288"/>
    <mergeCell ref="B289:G289"/>
    <mergeCell ref="B300:C300"/>
    <mergeCell ref="A301:I301"/>
    <mergeCell ref="B302:C302"/>
    <mergeCell ref="A303:E303"/>
    <mergeCell ref="H303:I303"/>
    <mergeCell ref="B304:G304"/>
    <mergeCell ref="B294:G294"/>
    <mergeCell ref="B295:G295"/>
    <mergeCell ref="B296:G296"/>
    <mergeCell ref="B297:G297"/>
    <mergeCell ref="B298:G298"/>
    <mergeCell ref="B310:G310"/>
    <mergeCell ref="B311:G311"/>
    <mergeCell ref="B312:G312"/>
    <mergeCell ref="B313:G313"/>
    <mergeCell ref="B305:G305"/>
    <mergeCell ref="B306:G306"/>
    <mergeCell ref="B307:G307"/>
    <mergeCell ref="B308:G308"/>
    <mergeCell ref="B309:G309"/>
    <mergeCell ref="B319:G319"/>
    <mergeCell ref="B320:G320"/>
    <mergeCell ref="B321:G321"/>
    <mergeCell ref="B322:G322"/>
    <mergeCell ref="B323:G323"/>
    <mergeCell ref="B324:G324"/>
    <mergeCell ref="B314:C314"/>
    <mergeCell ref="A315:I315"/>
    <mergeCell ref="B316:C316"/>
    <mergeCell ref="A317:E317"/>
    <mergeCell ref="H317:I317"/>
    <mergeCell ref="B318:G318"/>
    <mergeCell ref="B330:G330"/>
    <mergeCell ref="B331:C331"/>
    <mergeCell ref="A332:I332"/>
    <mergeCell ref="B333:C333"/>
    <mergeCell ref="A334:E334"/>
    <mergeCell ref="H334:I334"/>
    <mergeCell ref="B325:G325"/>
    <mergeCell ref="B326:G326"/>
    <mergeCell ref="B327:G327"/>
    <mergeCell ref="B328:G328"/>
    <mergeCell ref="B329:G329"/>
    <mergeCell ref="B340:G340"/>
    <mergeCell ref="B341:G341"/>
    <mergeCell ref="B342:G342"/>
    <mergeCell ref="B335:G335"/>
    <mergeCell ref="B336:G336"/>
    <mergeCell ref="B337:G337"/>
    <mergeCell ref="B338:G338"/>
    <mergeCell ref="B339:G339"/>
    <mergeCell ref="B348:G348"/>
    <mergeCell ref="B349:G349"/>
    <mergeCell ref="B350:G350"/>
    <mergeCell ref="B351:G351"/>
    <mergeCell ref="B352:G352"/>
    <mergeCell ref="B353:G353"/>
    <mergeCell ref="B343:G343"/>
    <mergeCell ref="B344:C344"/>
    <mergeCell ref="A345:I345"/>
    <mergeCell ref="B346:C346"/>
    <mergeCell ref="A347:E347"/>
    <mergeCell ref="H347:I347"/>
    <mergeCell ref="A360:E360"/>
    <mergeCell ref="B361:C361"/>
    <mergeCell ref="A362:E362"/>
    <mergeCell ref="H362:I362"/>
    <mergeCell ref="B363:G363"/>
    <mergeCell ref="B364:G364"/>
    <mergeCell ref="B354:G354"/>
    <mergeCell ref="B355:G355"/>
    <mergeCell ref="B356:G356"/>
    <mergeCell ref="B357:G357"/>
    <mergeCell ref="B358:G358"/>
    <mergeCell ref="B359:C359"/>
    <mergeCell ref="A370:E370"/>
    <mergeCell ref="B371:C371"/>
    <mergeCell ref="A372:E372"/>
    <mergeCell ref="H372:I372"/>
    <mergeCell ref="B373:G373"/>
    <mergeCell ref="B365:G365"/>
    <mergeCell ref="B366:G366"/>
    <mergeCell ref="B367:G367"/>
    <mergeCell ref="B368:G368"/>
    <mergeCell ref="B369:C369"/>
    <mergeCell ref="B377:G377"/>
    <mergeCell ref="B378:C378"/>
    <mergeCell ref="A379:E379"/>
    <mergeCell ref="B380:C380"/>
    <mergeCell ref="A381:E381"/>
    <mergeCell ref="H381:I381"/>
    <mergeCell ref="B374:G374"/>
    <mergeCell ref="B375:G375"/>
    <mergeCell ref="B376:G376"/>
    <mergeCell ref="B388:G388"/>
    <mergeCell ref="B389:G389"/>
    <mergeCell ref="B390:G390"/>
    <mergeCell ref="B391:G391"/>
    <mergeCell ref="B392:G392"/>
    <mergeCell ref="B382:G382"/>
    <mergeCell ref="B383:G383"/>
    <mergeCell ref="B384:G384"/>
    <mergeCell ref="B385:G385"/>
    <mergeCell ref="B386:G386"/>
    <mergeCell ref="B387:G387"/>
    <mergeCell ref="B399:G399"/>
    <mergeCell ref="B400:G400"/>
    <mergeCell ref="B401:G401"/>
    <mergeCell ref="B402:G402"/>
    <mergeCell ref="B403:G403"/>
    <mergeCell ref="B393:G393"/>
    <mergeCell ref="B394:G394"/>
    <mergeCell ref="B395:C395"/>
    <mergeCell ref="A396:I396"/>
    <mergeCell ref="B397:C397"/>
    <mergeCell ref="A398:E398"/>
    <mergeCell ref="H398:I398"/>
    <mergeCell ref="B409:G409"/>
    <mergeCell ref="B410:G410"/>
    <mergeCell ref="B411:G411"/>
    <mergeCell ref="B412:G412"/>
    <mergeCell ref="B413:G413"/>
    <mergeCell ref="B404:G404"/>
    <mergeCell ref="B405:C405"/>
    <mergeCell ref="A406:I406"/>
    <mergeCell ref="B407:C407"/>
    <mergeCell ref="A408:E408"/>
    <mergeCell ref="H408:I408"/>
    <mergeCell ref="A419:E419"/>
    <mergeCell ref="H419:I419"/>
    <mergeCell ref="B420:G420"/>
    <mergeCell ref="B421:G421"/>
    <mergeCell ref="B422:G422"/>
    <mergeCell ref="B423:C423"/>
    <mergeCell ref="B414:G414"/>
    <mergeCell ref="B415:G415"/>
    <mergeCell ref="B416:C416"/>
    <mergeCell ref="A417:E417"/>
    <mergeCell ref="B418:C418"/>
    <mergeCell ref="B430:G430"/>
    <mergeCell ref="B431:G431"/>
    <mergeCell ref="B432:G432"/>
    <mergeCell ref="A434:I434"/>
    <mergeCell ref="B435:C435"/>
    <mergeCell ref="A424:E424"/>
    <mergeCell ref="B425:D425"/>
    <mergeCell ref="B426:C426"/>
    <mergeCell ref="A427:I427"/>
    <mergeCell ref="B428:C428"/>
    <mergeCell ref="A429:I429"/>
    <mergeCell ref="A460:C460"/>
    <mergeCell ref="B441:G441"/>
    <mergeCell ref="B442:G442"/>
    <mergeCell ref="B443:G443"/>
    <mergeCell ref="B444:G444"/>
    <mergeCell ref="B445:G445"/>
    <mergeCell ref="B446:G446"/>
    <mergeCell ref="C436:E436"/>
    <mergeCell ref="H436:I436"/>
    <mergeCell ref="B437:G437"/>
    <mergeCell ref="B438:G438"/>
    <mergeCell ref="B439:G439"/>
    <mergeCell ref="B440:G440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2020-01-21T07:52:54Z</dcterms:modified>
</cp:coreProperties>
</file>